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ikei2\Documents\【10】要保存（１０年）本部事務局における財務担当業務（小教区、分担金、有価証券、予算・決算2019年８月26日~）\2021\8.予算（２０２２年度）\２０２２年度　小教区予算　エクセルシート）\中和田教会１４１０\"/>
    </mc:Choice>
  </mc:AlternateContent>
  <xr:revisionPtr revIDLastSave="0" documentId="13_ncr:1_{7C55AB74-EA86-42E2-A77B-D206A50F1B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教会予算（　小教区エクセル入力→印刷用　）" sheetId="15" r:id="rId1"/>
    <sheet name="教会予算（　手書き書き込み用　２０２２年度予算　）" sheetId="17" r:id="rId2"/>
    <sheet name="Sheet1" sheetId="18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1" hidden="1">'教会予算（　手書き書き込み用　２０２２年度予算　）'!$J$107:$J$111</definedName>
    <definedName name="_Fill" localSheetId="0" hidden="1">'教会予算（　小教区エクセル入力→印刷用　）'!$J$107:$J$111</definedName>
    <definedName name="_Fill" hidden="1">'[1]ZAI(1)'!#REF!</definedName>
    <definedName name="_xlnm._FilterDatabase" localSheetId="1" hidden="1">'教会予算（　手書き書き込み用　２０２２年度予算　）'!$A$1:$R$81</definedName>
    <definedName name="_xlnm._FilterDatabase" localSheetId="0" hidden="1">'教会予算（　小教区エクセル入力→印刷用　）'!$A$1:$R$81</definedName>
    <definedName name="_Key1" localSheetId="1" hidden="1">'[1]ZAI(1)'!#REF!</definedName>
    <definedName name="_Key1" localSheetId="0" hidden="1">'[1]ZAI(1)'!#REF!</definedName>
    <definedName name="_Key1" hidden="1">'[1]ZAI(1)'!#REF!</definedName>
    <definedName name="_Order1" hidden="1">1</definedName>
    <definedName name="_Regression_Int" localSheetId="1" hidden="1">1</definedName>
    <definedName name="_Regression_Int" localSheetId="0" hidden="1">1</definedName>
    <definedName name="_SAB2" localSheetId="1">'教会予算（　手書き書き込み用　２０２２年度予算　）'!#REF!</definedName>
    <definedName name="_SAB2" localSheetId="0">'教会予算（　小教区エクセル入力→印刷用　）'!#REF!</definedName>
    <definedName name="_SAB2">#REF!</definedName>
    <definedName name="_SAB3" localSheetId="1">#REF!</definedName>
    <definedName name="_SAB3" localSheetId="0">#REF!</definedName>
    <definedName name="_SAB3">#REF!</definedName>
    <definedName name="_SAB4" localSheetId="1">#REF!</definedName>
    <definedName name="_SAB4" localSheetId="0">#REF!</definedName>
    <definedName name="_SAB4">#REF!</definedName>
    <definedName name="_SAB5" localSheetId="1">#REF!</definedName>
    <definedName name="_SAB5" localSheetId="0">#REF!</definedName>
    <definedName name="_SAB5">#REF!</definedName>
    <definedName name="_SAB6" localSheetId="1">'[2]YU(1)'!#REF!</definedName>
    <definedName name="_SAB6" localSheetId="0">'[2]YU(1)'!#REF!</definedName>
    <definedName name="_SAB6">'[2]YU(1)'!#REF!</definedName>
    <definedName name="_Sort" localSheetId="1" hidden="1">'[1]ZAI(1)'!#REF!</definedName>
    <definedName name="_Sort" localSheetId="0" hidden="1">'[1]ZAI(1)'!#REF!</definedName>
    <definedName name="_Sort" hidden="1">'[1]ZAI(1)'!#REF!</definedName>
    <definedName name="_YU1" localSheetId="1">'[2]YU(1)'!#REF!</definedName>
    <definedName name="_YU1" localSheetId="0">'[2]YU(1)'!#REF!</definedName>
    <definedName name="_YU1">'[2]YU(1)'!#REF!</definedName>
    <definedName name="\0">#N/A</definedName>
    <definedName name="\c" localSheetId="1">'教会予算（　手書き書き込み用　２０２２年度予算　）'!#REF!</definedName>
    <definedName name="\c" localSheetId="0">'教会予算（　小教区エクセル入力→印刷用　）'!#REF!</definedName>
    <definedName name="\c">[3]決算表紙!#REF!</definedName>
    <definedName name="\j" localSheetId="1">'教会予算（　手書き書き込み用　２０２２年度予算　）'!#REF!</definedName>
    <definedName name="\j" localSheetId="0">'教会予算（　小教区エクセル入力→印刷用　）'!#REF!</definedName>
    <definedName name="\j">[3]決算表紙!#REF!</definedName>
    <definedName name="\p" localSheetId="1">'教会予算（　手書き書き込み用　２０２２年度予算　）'!#REF!</definedName>
    <definedName name="\p" localSheetId="0">'教会予算（　小教区エクセル入力→印刷用　）'!#REF!</definedName>
    <definedName name="\p">[3]決算表紙!#REF!</definedName>
    <definedName name="\q" localSheetId="1">'教会予算（　手書き書き込み用　２０２２年度予算　）'!#REF!</definedName>
    <definedName name="\q" localSheetId="0">'教会予算（　小教区エクセル入力→印刷用　）'!#REF!</definedName>
    <definedName name="\q">[3]決算表紙!#REF!</definedName>
    <definedName name="\r" localSheetId="1">'教会予算（　手書き書き込み用　２０２２年度予算　）'!#REF!</definedName>
    <definedName name="\r" localSheetId="0">'教会予算（　小教区エクセル入力→印刷用　）'!#REF!</definedName>
    <definedName name="\r">[4]BS!#REF!</definedName>
    <definedName name="\s">#N/A</definedName>
    <definedName name="\t" localSheetId="1">[4]BS!#REF!</definedName>
    <definedName name="\t" localSheetId="0">[4]BS!#REF!</definedName>
    <definedName name="\t">[4]BS!#REF!</definedName>
    <definedName name="\u" localSheetId="1">#REF!</definedName>
    <definedName name="\u" localSheetId="0">#REF!</definedName>
    <definedName name="\u">#REF!</definedName>
    <definedName name="\v" localSheetId="1">#REF!</definedName>
    <definedName name="\v" localSheetId="0">#REF!</definedName>
    <definedName name="\v">#REF!</definedName>
    <definedName name="\w" localSheetId="1">[5]財産神川!#REF!</definedName>
    <definedName name="\w" localSheetId="0">[5]財産神川!#REF!</definedName>
    <definedName name="\w">[5]財産神川!#REF!</definedName>
    <definedName name="\x" localSheetId="1">'[1]ZAI(1)'!#REF!</definedName>
    <definedName name="\x" localSheetId="0">'[1]ZAI(1)'!#REF!</definedName>
    <definedName name="\x">'[1]ZAI(1)'!#REF!</definedName>
    <definedName name="\y" localSheetId="1">[5]財産神川!#REF!</definedName>
    <definedName name="\y" localSheetId="0">[5]財産神川!#REF!</definedName>
    <definedName name="\y">[5]財産神川!#REF!</definedName>
    <definedName name="\z" localSheetId="1">'教会予算（　手書き書き込み用　２０２２年度予算　）'!#REF!</definedName>
    <definedName name="\z" localSheetId="0">'教会予算（　小教区エクセル入力→印刷用　）'!#REF!</definedName>
    <definedName name="\z">#REF!</definedName>
    <definedName name="ALL神" localSheetId="1">#REF!</definedName>
    <definedName name="ALL神" localSheetId="0">#REF!</definedName>
    <definedName name="ALL神">#REF!</definedName>
    <definedName name="MACRO" localSheetId="1">'教会予算（　手書き書き込み用　２０２２年度予算　）'!#REF!</definedName>
    <definedName name="MACRO" localSheetId="0">'教会予算（　小教区エクセル入力→印刷用　）'!#REF!</definedName>
    <definedName name="MACRO">[3]決算表紙!#REF!</definedName>
    <definedName name="_xlnm.Print_Area" localSheetId="1">'教会予算（　手書き書き込み用　２０２２年度予算　）'!$A$1:$R$123</definedName>
    <definedName name="_xlnm.Print_Area" localSheetId="0">'教会予算（　小教区エクセル入力→印刷用　）'!$A$1:$R$123</definedName>
    <definedName name="Print_Area_MI" localSheetId="1">'教会予算（　手書き書き込み用　２０２２年度予算　）'!$A$86:$X$123</definedName>
    <definedName name="Print_Area_MI" localSheetId="0">'教会予算（　小教区エクセル入力→印刷用　）'!$A$86:$X$123</definedName>
    <definedName name="PRINT_AREA_MI">'[6]96本部2(7-12)'!#REF!</definedName>
    <definedName name="_xlnm.Print_Titles" localSheetId="1">'教会予算（　手書き書き込み用　２０２２年度予算　）'!$1:$5</definedName>
    <definedName name="_xlnm.Print_Titles" localSheetId="0">'教会予算（　小教区エクセル入力→印刷用　）'!$1:$5</definedName>
    <definedName name="SAB" localSheetId="1">'教会予算（　手書き書き込み用　２０２２年度予算　）'!#REF!</definedName>
    <definedName name="SAB" localSheetId="0">'教会予算（　小教区エクセル入力→印刷用　）'!#REF!</definedName>
    <definedName name="SAB">'[1]ZAI(1)'!#REF!</definedName>
    <definedName name="ﾒﾆｭ_">#N/A</definedName>
    <definedName name="科目" localSheetId="1">#REF!</definedName>
    <definedName name="科目" localSheetId="0">#REF!</definedName>
    <definedName name="科目">#REF!</definedName>
    <definedName name="会計">#N/A</definedName>
    <definedName name="計">#N/A</definedName>
  </definedNames>
  <calcPr calcId="191029"/>
</workbook>
</file>

<file path=xl/calcChain.xml><?xml version="1.0" encoding="utf-8"?>
<calcChain xmlns="http://schemas.openxmlformats.org/spreadsheetml/2006/main">
  <c r="H127" i="15" l="1"/>
  <c r="G122" i="15"/>
  <c r="Q122" i="15"/>
  <c r="Q120" i="17"/>
  <c r="Q126" i="15" l="1"/>
  <c r="P122" i="15"/>
  <c r="R118" i="17" l="1"/>
  <c r="I118" i="17"/>
  <c r="R117" i="17"/>
  <c r="I117" i="17"/>
  <c r="R116" i="17"/>
  <c r="I116" i="17"/>
  <c r="Q115" i="17"/>
  <c r="P115" i="17"/>
  <c r="H115" i="17"/>
  <c r="G115" i="17"/>
  <c r="R114" i="17"/>
  <c r="I114" i="17"/>
  <c r="R113" i="17"/>
  <c r="I113" i="17"/>
  <c r="R112" i="17"/>
  <c r="I112" i="17"/>
  <c r="R111" i="17"/>
  <c r="I111" i="17"/>
  <c r="R110" i="17"/>
  <c r="I110" i="17"/>
  <c r="R109" i="17"/>
  <c r="I109" i="17"/>
  <c r="R108" i="17"/>
  <c r="I108" i="17"/>
  <c r="R107" i="17"/>
  <c r="I107" i="17"/>
  <c r="Q106" i="17"/>
  <c r="Q119" i="17" s="1"/>
  <c r="P106" i="17"/>
  <c r="H106" i="17"/>
  <c r="G106" i="17"/>
  <c r="R104" i="17"/>
  <c r="I104" i="17"/>
  <c r="R102" i="17"/>
  <c r="I102" i="17"/>
  <c r="R100" i="17"/>
  <c r="I100" i="17"/>
  <c r="Q99" i="17"/>
  <c r="P99" i="17"/>
  <c r="R99" i="17" s="1"/>
  <c r="H99" i="17"/>
  <c r="G99" i="17"/>
  <c r="R98" i="17"/>
  <c r="I98" i="17"/>
  <c r="R97" i="17"/>
  <c r="I97" i="17"/>
  <c r="R96" i="17"/>
  <c r="I96" i="17"/>
  <c r="R95" i="17"/>
  <c r="I95" i="17"/>
  <c r="R94" i="17"/>
  <c r="I94" i="17"/>
  <c r="R93" i="17"/>
  <c r="I93" i="17"/>
  <c r="R92" i="17"/>
  <c r="I92" i="17"/>
  <c r="R91" i="17"/>
  <c r="I91" i="17"/>
  <c r="R90" i="17"/>
  <c r="I90" i="17"/>
  <c r="R89" i="17"/>
  <c r="I89" i="17"/>
  <c r="R88" i="17"/>
  <c r="I88" i="17"/>
  <c r="R87" i="17"/>
  <c r="I87" i="17"/>
  <c r="Q86" i="17"/>
  <c r="P86" i="17"/>
  <c r="R86" i="17" s="1"/>
  <c r="H86" i="17"/>
  <c r="G86" i="17"/>
  <c r="Q84" i="17"/>
  <c r="P84" i="17"/>
  <c r="H84" i="17"/>
  <c r="G84" i="17"/>
  <c r="I79" i="17"/>
  <c r="R78" i="17"/>
  <c r="I78" i="17"/>
  <c r="R77" i="17"/>
  <c r="I77" i="17"/>
  <c r="R76" i="17"/>
  <c r="I76" i="17"/>
  <c r="R75" i="17"/>
  <c r="I75" i="17"/>
  <c r="R74" i="17"/>
  <c r="I74" i="17"/>
  <c r="Q73" i="17"/>
  <c r="R73" i="17" s="1"/>
  <c r="P73" i="17"/>
  <c r="H73" i="17"/>
  <c r="G73" i="17"/>
  <c r="R72" i="17"/>
  <c r="I72" i="17"/>
  <c r="R71" i="17"/>
  <c r="I71" i="17"/>
  <c r="R70" i="17"/>
  <c r="I70" i="17"/>
  <c r="R69" i="17"/>
  <c r="I69" i="17"/>
  <c r="R68" i="17"/>
  <c r="I68" i="17"/>
  <c r="Q67" i="17"/>
  <c r="P67" i="17"/>
  <c r="H67" i="17"/>
  <c r="I67" i="17" s="1"/>
  <c r="G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H51" i="17"/>
  <c r="G51" i="17"/>
  <c r="I51" i="17" s="1"/>
  <c r="P50" i="17"/>
  <c r="Q48" i="17"/>
  <c r="P48" i="17"/>
  <c r="H48" i="17"/>
  <c r="G48" i="17"/>
  <c r="R46" i="17"/>
  <c r="I46" i="17"/>
  <c r="R45" i="17"/>
  <c r="I45" i="17"/>
  <c r="R44" i="17"/>
  <c r="I44" i="17"/>
  <c r="R43" i="17"/>
  <c r="I43" i="17"/>
  <c r="Q42" i="17"/>
  <c r="R42" i="17" s="1"/>
  <c r="P42" i="17"/>
  <c r="H42" i="17"/>
  <c r="G42" i="17"/>
  <c r="I42" i="17" s="1"/>
  <c r="R41" i="17"/>
  <c r="I41" i="17"/>
  <c r="R40" i="17"/>
  <c r="I40" i="17"/>
  <c r="R39" i="17"/>
  <c r="I39" i="17"/>
  <c r="R38" i="17"/>
  <c r="I38" i="17"/>
  <c r="R37" i="17"/>
  <c r="I37" i="17"/>
  <c r="Q36" i="17"/>
  <c r="P36" i="17"/>
  <c r="R36" i="17" s="1"/>
  <c r="I36" i="17"/>
  <c r="H35" i="17"/>
  <c r="G35" i="17"/>
  <c r="I35" i="17" s="1"/>
  <c r="R34" i="17"/>
  <c r="R33" i="17"/>
  <c r="I33" i="17"/>
  <c r="R32" i="17"/>
  <c r="I32" i="17"/>
  <c r="Q31" i="17"/>
  <c r="P31" i="17"/>
  <c r="I31" i="17"/>
  <c r="R30" i="17"/>
  <c r="I30" i="17"/>
  <c r="R29" i="17"/>
  <c r="I29" i="17"/>
  <c r="Q28" i="17"/>
  <c r="P28" i="17"/>
  <c r="H28" i="17"/>
  <c r="G28" i="17"/>
  <c r="I28" i="17" s="1"/>
  <c r="R27" i="17"/>
  <c r="N27" i="17"/>
  <c r="I27" i="17"/>
  <c r="R26" i="17"/>
  <c r="N26" i="17"/>
  <c r="I26" i="17"/>
  <c r="R25" i="17"/>
  <c r="N25" i="17"/>
  <c r="I25" i="17"/>
  <c r="R24" i="17"/>
  <c r="N24" i="17"/>
  <c r="I24" i="17"/>
  <c r="R23" i="17"/>
  <c r="N23" i="17"/>
  <c r="I23" i="17"/>
  <c r="R22" i="17"/>
  <c r="N22" i="17"/>
  <c r="I22" i="17"/>
  <c r="R21" i="17"/>
  <c r="N21" i="17"/>
  <c r="I21" i="17"/>
  <c r="R20" i="17"/>
  <c r="N20" i="17"/>
  <c r="I20" i="17"/>
  <c r="R19" i="17"/>
  <c r="N19" i="17"/>
  <c r="I19" i="17"/>
  <c r="Q18" i="17"/>
  <c r="P18" i="17"/>
  <c r="H18" i="17"/>
  <c r="G18" i="17"/>
  <c r="I18" i="17" s="1"/>
  <c r="R17" i="17"/>
  <c r="I17" i="17"/>
  <c r="R16" i="17"/>
  <c r="I16" i="17"/>
  <c r="R15" i="17"/>
  <c r="I15" i="17"/>
  <c r="R14" i="17"/>
  <c r="I14" i="17"/>
  <c r="R13" i="17"/>
  <c r="I13" i="17"/>
  <c r="R12" i="17"/>
  <c r="I12" i="17"/>
  <c r="R11" i="17"/>
  <c r="I11" i="17"/>
  <c r="Q10" i="17"/>
  <c r="P10" i="17"/>
  <c r="H10" i="17"/>
  <c r="H9" i="17" s="1"/>
  <c r="G10" i="17"/>
  <c r="Q7" i="17"/>
  <c r="P7" i="17"/>
  <c r="Q50" i="17" l="1"/>
  <c r="R31" i="17"/>
  <c r="R67" i="17"/>
  <c r="I73" i="17"/>
  <c r="Q9" i="17"/>
  <c r="R28" i="17"/>
  <c r="H50" i="17"/>
  <c r="H80" i="17" s="1"/>
  <c r="I10" i="17"/>
  <c r="P9" i="17"/>
  <c r="R9" i="17" s="1"/>
  <c r="G119" i="17"/>
  <c r="I106" i="17"/>
  <c r="H119" i="17"/>
  <c r="I86" i="17"/>
  <c r="I99" i="17"/>
  <c r="R115" i="17"/>
  <c r="P119" i="17"/>
  <c r="R119" i="17" s="1"/>
  <c r="P80" i="17"/>
  <c r="Q80" i="17"/>
  <c r="R106" i="17"/>
  <c r="G9" i="17"/>
  <c r="G50" i="17"/>
  <c r="I115" i="17"/>
  <c r="R50" i="17"/>
  <c r="R18" i="17"/>
  <c r="R10" i="17"/>
  <c r="P7" i="15"/>
  <c r="Q7" i="15"/>
  <c r="H81" i="17" l="1"/>
  <c r="I50" i="17"/>
  <c r="I119" i="17"/>
  <c r="H120" i="17"/>
  <c r="H121" i="17" s="1"/>
  <c r="P121" i="17" s="1"/>
  <c r="I9" i="17"/>
  <c r="G80" i="17"/>
  <c r="Q123" i="17"/>
  <c r="P120" i="17"/>
  <c r="R120" i="17" s="1"/>
  <c r="H123" i="17" l="1"/>
  <c r="H126" i="17" s="1"/>
  <c r="R121" i="17"/>
  <c r="P123" i="17"/>
  <c r="I81" i="17"/>
  <c r="G120" i="17"/>
  <c r="R118" i="15"/>
  <c r="I118" i="15"/>
  <c r="R117" i="15"/>
  <c r="I117" i="15"/>
  <c r="R116" i="15"/>
  <c r="I116" i="15"/>
  <c r="Q115" i="15"/>
  <c r="P115" i="15"/>
  <c r="H115" i="15"/>
  <c r="G115" i="15"/>
  <c r="R114" i="15"/>
  <c r="I114" i="15"/>
  <c r="R113" i="15"/>
  <c r="I113" i="15"/>
  <c r="R112" i="15"/>
  <c r="I112" i="15"/>
  <c r="R111" i="15"/>
  <c r="I111" i="15"/>
  <c r="R110" i="15"/>
  <c r="I110" i="15"/>
  <c r="R109" i="15"/>
  <c r="I109" i="15"/>
  <c r="R108" i="15"/>
  <c r="I108" i="15"/>
  <c r="R107" i="15"/>
  <c r="I107" i="15"/>
  <c r="Q106" i="15"/>
  <c r="P106" i="15"/>
  <c r="H106" i="15"/>
  <c r="G106" i="15"/>
  <c r="R104" i="15"/>
  <c r="I104" i="15"/>
  <c r="R102" i="15"/>
  <c r="I102" i="15"/>
  <c r="R100" i="15"/>
  <c r="I100" i="15"/>
  <c r="Q99" i="15"/>
  <c r="P99" i="15"/>
  <c r="H99" i="15"/>
  <c r="I99" i="15" s="1"/>
  <c r="G99" i="15"/>
  <c r="R98" i="15"/>
  <c r="I98" i="15"/>
  <c r="R97" i="15"/>
  <c r="I97" i="15"/>
  <c r="R96" i="15"/>
  <c r="I96" i="15"/>
  <c r="R95" i="15"/>
  <c r="I95" i="15"/>
  <c r="R94" i="15"/>
  <c r="I94" i="15"/>
  <c r="R93" i="15"/>
  <c r="I93" i="15"/>
  <c r="R92" i="15"/>
  <c r="I92" i="15"/>
  <c r="R91" i="15"/>
  <c r="I91" i="15"/>
  <c r="R90" i="15"/>
  <c r="I90" i="15"/>
  <c r="R89" i="15"/>
  <c r="I89" i="15"/>
  <c r="R88" i="15"/>
  <c r="I88" i="15"/>
  <c r="R87" i="15"/>
  <c r="I87" i="15"/>
  <c r="Q86" i="15"/>
  <c r="P86" i="15"/>
  <c r="H86" i="15"/>
  <c r="G86" i="15"/>
  <c r="Q84" i="15"/>
  <c r="P84" i="15"/>
  <c r="H84" i="15"/>
  <c r="G84" i="15"/>
  <c r="I79" i="15"/>
  <c r="R78" i="15"/>
  <c r="I78" i="15"/>
  <c r="R77" i="15"/>
  <c r="I77" i="15"/>
  <c r="R76" i="15"/>
  <c r="I76" i="15"/>
  <c r="R75" i="15"/>
  <c r="I75" i="15"/>
  <c r="R74" i="15"/>
  <c r="I74" i="15"/>
  <c r="Q73" i="15"/>
  <c r="P73" i="15"/>
  <c r="H73" i="15"/>
  <c r="G73" i="15"/>
  <c r="R72" i="15"/>
  <c r="I72" i="15"/>
  <c r="R71" i="15"/>
  <c r="I71" i="15"/>
  <c r="R70" i="15"/>
  <c r="I70" i="15"/>
  <c r="R69" i="15"/>
  <c r="I69" i="15"/>
  <c r="R68" i="15"/>
  <c r="I68" i="15"/>
  <c r="Q67" i="15"/>
  <c r="P67" i="15"/>
  <c r="H67" i="15"/>
  <c r="G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H51" i="15"/>
  <c r="G51" i="15"/>
  <c r="Q48" i="15"/>
  <c r="P48" i="15"/>
  <c r="H48" i="15"/>
  <c r="G48" i="15"/>
  <c r="R46" i="15"/>
  <c r="I46" i="15"/>
  <c r="R45" i="15"/>
  <c r="I45" i="15"/>
  <c r="R44" i="15"/>
  <c r="I44" i="15"/>
  <c r="R43" i="15"/>
  <c r="I43" i="15"/>
  <c r="Q42" i="15"/>
  <c r="P42" i="15"/>
  <c r="H42" i="15"/>
  <c r="G42" i="15"/>
  <c r="R41" i="15"/>
  <c r="I41" i="15"/>
  <c r="R40" i="15"/>
  <c r="I40" i="15"/>
  <c r="R39" i="15"/>
  <c r="I39" i="15"/>
  <c r="R38" i="15"/>
  <c r="I38" i="15"/>
  <c r="R37" i="15"/>
  <c r="I37" i="15"/>
  <c r="Q36" i="15"/>
  <c r="P36" i="15"/>
  <c r="R36" i="15" s="1"/>
  <c r="I36" i="15"/>
  <c r="H35" i="15"/>
  <c r="G35" i="15"/>
  <c r="R34" i="15"/>
  <c r="R33" i="15"/>
  <c r="I33" i="15"/>
  <c r="R32" i="15"/>
  <c r="I32" i="15"/>
  <c r="Q31" i="15"/>
  <c r="P31" i="15"/>
  <c r="I31" i="15"/>
  <c r="R30" i="15"/>
  <c r="I30" i="15"/>
  <c r="R29" i="15"/>
  <c r="I29" i="15"/>
  <c r="Q28" i="15"/>
  <c r="P28" i="15"/>
  <c r="H28" i="15"/>
  <c r="G28" i="15"/>
  <c r="R27" i="15"/>
  <c r="N27" i="15"/>
  <c r="I27" i="15"/>
  <c r="R26" i="15"/>
  <c r="N26" i="15"/>
  <c r="I26" i="15"/>
  <c r="R25" i="15"/>
  <c r="N25" i="15"/>
  <c r="I25" i="15"/>
  <c r="R24" i="15"/>
  <c r="N24" i="15"/>
  <c r="I24" i="15"/>
  <c r="R23" i="15"/>
  <c r="N23" i="15"/>
  <c r="I23" i="15"/>
  <c r="R22" i="15"/>
  <c r="N22" i="15"/>
  <c r="I22" i="15"/>
  <c r="R21" i="15"/>
  <c r="N21" i="15"/>
  <c r="I21" i="15"/>
  <c r="R20" i="15"/>
  <c r="N20" i="15"/>
  <c r="I20" i="15"/>
  <c r="R19" i="15"/>
  <c r="N19" i="15"/>
  <c r="I19" i="15"/>
  <c r="Q18" i="15"/>
  <c r="P18" i="15"/>
  <c r="H18" i="15"/>
  <c r="G18" i="15"/>
  <c r="R17" i="15"/>
  <c r="I17" i="15"/>
  <c r="R16" i="15"/>
  <c r="I16" i="15"/>
  <c r="R15" i="15"/>
  <c r="I15" i="15"/>
  <c r="R14" i="15"/>
  <c r="I14" i="15"/>
  <c r="R13" i="15"/>
  <c r="I13" i="15"/>
  <c r="R12" i="15"/>
  <c r="I12" i="15"/>
  <c r="R11" i="15"/>
  <c r="I11" i="15"/>
  <c r="Q10" i="15"/>
  <c r="P10" i="15"/>
  <c r="H10" i="15"/>
  <c r="G10" i="15"/>
  <c r="R106" i="15" l="1"/>
  <c r="R115" i="15"/>
  <c r="P50" i="15"/>
  <c r="G119" i="15"/>
  <c r="I28" i="15"/>
  <c r="I73" i="15"/>
  <c r="Q119" i="15"/>
  <c r="I120" i="17"/>
  <c r="R123" i="17"/>
  <c r="G121" i="17"/>
  <c r="I121" i="17" s="1"/>
  <c r="R28" i="15"/>
  <c r="R73" i="15"/>
  <c r="R18" i="15"/>
  <c r="I35" i="15"/>
  <c r="R67" i="15"/>
  <c r="R86" i="15"/>
  <c r="R99" i="15"/>
  <c r="I106" i="15"/>
  <c r="I42" i="15"/>
  <c r="P119" i="15"/>
  <c r="H119" i="15"/>
  <c r="I86" i="15"/>
  <c r="H50" i="15"/>
  <c r="I67" i="15"/>
  <c r="I51" i="15"/>
  <c r="I18" i="15"/>
  <c r="H9" i="15"/>
  <c r="I10" i="15"/>
  <c r="Q50" i="15"/>
  <c r="R42" i="15"/>
  <c r="R31" i="15"/>
  <c r="Q9" i="15"/>
  <c r="R10" i="15"/>
  <c r="G9" i="15"/>
  <c r="G50" i="15"/>
  <c r="I115" i="15"/>
  <c r="P9" i="15"/>
  <c r="R119" i="15" l="1"/>
  <c r="R50" i="15"/>
  <c r="I119" i="15"/>
  <c r="G123" i="17"/>
  <c r="Q80" i="15"/>
  <c r="Q120" i="15" s="1"/>
  <c r="Q123" i="15" s="1"/>
  <c r="H80" i="15"/>
  <c r="H120" i="15" s="1"/>
  <c r="I50" i="15"/>
  <c r="R9" i="15"/>
  <c r="G80" i="15"/>
  <c r="I9" i="15"/>
  <c r="P80" i="15"/>
  <c r="I123" i="17" l="1"/>
  <c r="I126" i="17" s="1"/>
  <c r="G126" i="17"/>
  <c r="H81" i="15"/>
  <c r="H121" i="15"/>
  <c r="P121" i="15" s="1"/>
  <c r="R80" i="15"/>
  <c r="G81" i="15"/>
  <c r="P120" i="15"/>
  <c r="R120" i="15" s="1"/>
  <c r="I80" i="15"/>
  <c r="G120" i="15"/>
  <c r="P123" i="15" l="1"/>
  <c r="H123" i="15"/>
  <c r="H126" i="15" s="1"/>
  <c r="R121" i="15"/>
  <c r="I81" i="15"/>
  <c r="G121" i="15"/>
  <c r="I121" i="15" s="1"/>
  <c r="R123" i="15"/>
  <c r="I120" i="15"/>
  <c r="G123" i="15" l="1"/>
  <c r="I123" i="15" s="1"/>
  <c r="I126" i="15" s="1"/>
  <c r="G126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株式会社  真和計算センター</author>
  </authors>
  <commentList>
    <comment ref="S22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指定献金支出と対応した科目になります。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株式会社  真和計算センター</author>
  </authors>
  <commentList>
    <comment ref="S22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指定献金支出と対応した科目になります。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<sst xmlns="http://schemas.openxmlformats.org/spreadsheetml/2006/main" count="452" uniqueCount="195">
  <si>
    <t>宗教法人名</t>
  </si>
  <si>
    <t>カトリック横浜司教区</t>
  </si>
  <si>
    <t>教　会　名</t>
  </si>
  <si>
    <t>宗  教  活  動  費</t>
  </si>
  <si>
    <t>献　 金　　収 　入</t>
  </si>
  <si>
    <t>指 定 献 金  支 出</t>
  </si>
  <si>
    <t>指 定 献 金  収 入</t>
  </si>
  <si>
    <t>維  持  管  理  費</t>
  </si>
  <si>
    <t>寄  付  金  収  入</t>
  </si>
  <si>
    <t>補  助  金  収  入</t>
  </si>
  <si>
    <t>事  務  運  営  費</t>
  </si>
  <si>
    <t>施設設備利用料収入</t>
  </si>
  <si>
    <t>消費税不課税雑収入</t>
  </si>
  <si>
    <t>売却収入</t>
  </si>
  <si>
    <t>&lt;署名欄&gt;</t>
  </si>
  <si>
    <t>司祭</t>
  </si>
  <si>
    <t>教会委員長</t>
  </si>
  <si>
    <t>財務委員</t>
  </si>
  <si>
    <t>経　 常 　支　 出 　の 　部</t>
  </si>
  <si>
    <t>経　 常 　収　 入 　の 　部</t>
  </si>
  <si>
    <t>No.</t>
  </si>
  <si>
    <t>科　　目　　名</t>
  </si>
  <si>
    <t>差　異</t>
  </si>
  <si>
    <t>(A)</t>
  </si>
  <si>
    <t>(A)-(B)</t>
  </si>
  <si>
    <t>(C)</t>
  </si>
  <si>
    <t>(C)-(D)</t>
  </si>
  <si>
    <t>広報の日</t>
  </si>
  <si>
    <t>聖ペトロ使徒座</t>
  </si>
  <si>
    <t>世界宣教の日</t>
  </si>
  <si>
    <t>一粒会</t>
  </si>
  <si>
    <t>臨時指定献金</t>
  </si>
  <si>
    <t>大規模修繕費</t>
  </si>
  <si>
    <t>永代使用料収入</t>
  </si>
  <si>
    <t>小規模修繕費</t>
  </si>
  <si>
    <t>墓地・納骨堂管理収入</t>
  </si>
  <si>
    <t>火災保険料</t>
  </si>
  <si>
    <t>特別寄付金収入</t>
  </si>
  <si>
    <t>一般寄付金収入</t>
  </si>
  <si>
    <t>司祭寄付金収入</t>
  </si>
  <si>
    <t>職員給与</t>
  </si>
  <si>
    <t>法定福利費</t>
  </si>
  <si>
    <t>退職金</t>
  </si>
  <si>
    <t>福利厚生費</t>
  </si>
  <si>
    <t>小教区援助金収入</t>
  </si>
  <si>
    <t>消耗品費</t>
  </si>
  <si>
    <t>消耗備品費</t>
  </si>
  <si>
    <t>通信費</t>
  </si>
  <si>
    <t>渉外費</t>
  </si>
  <si>
    <t>旅費交通費</t>
  </si>
  <si>
    <t>水道光熱費</t>
  </si>
  <si>
    <t>租税公課</t>
  </si>
  <si>
    <t>支払手数料</t>
  </si>
  <si>
    <t>会議費</t>
  </si>
  <si>
    <t>賃借料</t>
  </si>
  <si>
    <t>支払利息</t>
  </si>
  <si>
    <t>賠償責任保険料</t>
  </si>
  <si>
    <t>雑費</t>
  </si>
  <si>
    <t>駐車場等事業支出</t>
  </si>
  <si>
    <t>宗教用品仕入支出</t>
  </si>
  <si>
    <t>宗教用品売上収入</t>
  </si>
  <si>
    <t>公衆電話料支出</t>
  </si>
  <si>
    <t>電話使用料収入</t>
  </si>
  <si>
    <t>雑支出</t>
  </si>
  <si>
    <t>受取利息</t>
  </si>
  <si>
    <t>消費税課税雑収入</t>
  </si>
  <si>
    <t>土地売却収入</t>
  </si>
  <si>
    <t>建物売却収入</t>
  </si>
  <si>
    <t>構築物取得支出</t>
  </si>
  <si>
    <t>構築物売却収入</t>
  </si>
  <si>
    <t>器具備品取得支出</t>
  </si>
  <si>
    <t>墓地取得支出</t>
  </si>
  <si>
    <t>建設仮勘定支出</t>
  </si>
  <si>
    <t>収入</t>
  </si>
  <si>
    <t>四旬節（愛の献金）</t>
    <rPh sb="0" eb="3">
      <t>シジュンセツ</t>
    </rPh>
    <rPh sb="4" eb="5">
      <t>アイ</t>
    </rPh>
    <rPh sb="6" eb="8">
      <t>ケンキン</t>
    </rPh>
    <phoneticPr fontId="2"/>
  </si>
  <si>
    <t>保守管理料</t>
    <rPh sb="0" eb="2">
      <t>ホシュ</t>
    </rPh>
    <rPh sb="2" eb="4">
      <t>カンリ</t>
    </rPh>
    <rPh sb="4" eb="5">
      <t>リョウ</t>
    </rPh>
    <phoneticPr fontId="2"/>
  </si>
  <si>
    <t>支出</t>
    <rPh sb="0" eb="2">
      <t>シシュツ</t>
    </rPh>
    <phoneticPr fontId="2"/>
  </si>
  <si>
    <t>維持管理雑費</t>
    <rPh sb="0" eb="2">
      <t>イジ</t>
    </rPh>
    <rPh sb="2" eb="4">
      <t>カンリ</t>
    </rPh>
    <rPh sb="4" eb="6">
      <t>ザッピ</t>
    </rPh>
    <phoneticPr fontId="2"/>
  </si>
  <si>
    <t>月定献金収入</t>
    <rPh sb="4" eb="6">
      <t>シュウニュウ</t>
    </rPh>
    <phoneticPr fontId="2"/>
  </si>
  <si>
    <t>ミサ献金収入</t>
    <rPh sb="4" eb="6">
      <t>シュウニュウ</t>
    </rPh>
    <phoneticPr fontId="2"/>
  </si>
  <si>
    <t>特別献金収入</t>
    <rPh sb="4" eb="6">
      <t>シュウニュウ</t>
    </rPh>
    <phoneticPr fontId="2"/>
  </si>
  <si>
    <t>特別事業献金収入</t>
    <rPh sb="6" eb="8">
      <t>シュウニュウ</t>
    </rPh>
    <phoneticPr fontId="2"/>
  </si>
  <si>
    <t>臨時献金収入</t>
    <rPh sb="4" eb="6">
      <t>シュウニュウ</t>
    </rPh>
    <phoneticPr fontId="2"/>
  </si>
  <si>
    <t>祭儀献金収入</t>
    <rPh sb="4" eb="6">
      <t>シュウニュウ</t>
    </rPh>
    <phoneticPr fontId="2"/>
  </si>
  <si>
    <t>修道会・宣教会補助金収入</t>
    <rPh sb="10" eb="12">
      <t>シュウニュウ</t>
    </rPh>
    <phoneticPr fontId="2"/>
  </si>
  <si>
    <t>国・地方公共団体補助金収入</t>
    <rPh sb="11" eb="13">
      <t>シュウニュウ</t>
    </rPh>
    <phoneticPr fontId="2"/>
  </si>
  <si>
    <t>祭儀費支出</t>
    <rPh sb="3" eb="5">
      <t>シシュツ</t>
    </rPh>
    <phoneticPr fontId="2"/>
  </si>
  <si>
    <t>行事費支出</t>
    <rPh sb="3" eb="5">
      <t>シシュツ</t>
    </rPh>
    <phoneticPr fontId="2"/>
  </si>
  <si>
    <t>布教教化費支出</t>
    <rPh sb="5" eb="7">
      <t>シシュツ</t>
    </rPh>
    <phoneticPr fontId="2"/>
  </si>
  <si>
    <t>教育養成費支出</t>
    <rPh sb="5" eb="7">
      <t>シシュツ</t>
    </rPh>
    <phoneticPr fontId="2"/>
  </si>
  <si>
    <t>分担金･負担金支出</t>
    <rPh sb="7" eb="9">
      <t>シシュツ</t>
    </rPh>
    <phoneticPr fontId="2"/>
  </si>
  <si>
    <t>一般寄付金支出</t>
    <rPh sb="5" eb="7">
      <t>シシュツ</t>
    </rPh>
    <phoneticPr fontId="2"/>
  </si>
  <si>
    <t>図書資料費支出</t>
    <rPh sb="5" eb="7">
      <t>シシュツ</t>
    </rPh>
    <phoneticPr fontId="2"/>
  </si>
  <si>
    <t>本部分担金支出</t>
    <rPh sb="5" eb="7">
      <t>シシュツ</t>
    </rPh>
    <phoneticPr fontId="2"/>
  </si>
  <si>
    <t>建設基金拠出金支出</t>
    <rPh sb="0" eb="2">
      <t>ケンセツ</t>
    </rPh>
    <rPh sb="2" eb="4">
      <t>キキン</t>
    </rPh>
    <rPh sb="4" eb="6">
      <t>キョシュツ</t>
    </rPh>
    <rPh sb="6" eb="7">
      <t>キン</t>
    </rPh>
    <rPh sb="7" eb="9">
      <t>シシュツ</t>
    </rPh>
    <phoneticPr fontId="2"/>
  </si>
  <si>
    <t>教区内寄付金支出</t>
    <rPh sb="6" eb="8">
      <t>シシュツ</t>
    </rPh>
    <phoneticPr fontId="2"/>
  </si>
  <si>
    <t>駐車場保証金返済支出</t>
    <rPh sb="0" eb="3">
      <t>チュウシャジョウ</t>
    </rPh>
    <rPh sb="3" eb="6">
      <t>ホショウキン</t>
    </rPh>
    <rPh sb="6" eb="8">
      <t>ヘンサイ</t>
    </rPh>
    <rPh sb="8" eb="10">
      <t>シシュツ</t>
    </rPh>
    <phoneticPr fontId="2"/>
  </si>
  <si>
    <t>預け保証金支出</t>
    <rPh sb="0" eb="1">
      <t>アズ</t>
    </rPh>
    <rPh sb="2" eb="5">
      <t>ホショウキン</t>
    </rPh>
    <rPh sb="5" eb="7">
      <t>シシュツ</t>
    </rPh>
    <phoneticPr fontId="2"/>
  </si>
  <si>
    <t>教会コード</t>
    <phoneticPr fontId="2"/>
  </si>
  <si>
    <t>日中連絡できるTEL・FAX</t>
    <rPh sb="0" eb="2">
      <t>ニッチュウ</t>
    </rPh>
    <rPh sb="2" eb="4">
      <t>レンラク</t>
    </rPh>
    <phoneticPr fontId="2"/>
  </si>
  <si>
    <t>自動車諸経費</t>
    <rPh sb="4" eb="5">
      <t>ケイ</t>
    </rPh>
    <phoneticPr fontId="2"/>
  </si>
  <si>
    <t>その他事業支出</t>
    <rPh sb="3" eb="5">
      <t>ジギョウ</t>
    </rPh>
    <phoneticPr fontId="2"/>
  </si>
  <si>
    <t>建物付属設備取得支出</t>
    <rPh sb="2" eb="4">
      <t>フゾク</t>
    </rPh>
    <rPh sb="6" eb="8">
      <t>シュトク</t>
    </rPh>
    <phoneticPr fontId="2"/>
  </si>
  <si>
    <t>車両運搬具取得支出</t>
    <rPh sb="2" eb="4">
      <t>ウンパン</t>
    </rPh>
    <rPh sb="4" eb="5">
      <t>グ</t>
    </rPh>
    <phoneticPr fontId="2"/>
  </si>
  <si>
    <t>建物付属設備売却収入</t>
    <rPh sb="2" eb="4">
      <t>フゾク</t>
    </rPh>
    <rPh sb="6" eb="8">
      <t>バイキャク</t>
    </rPh>
    <phoneticPr fontId="2"/>
  </si>
  <si>
    <t>車両運搬具売却収入</t>
    <rPh sb="2" eb="4">
      <t>ウンパン</t>
    </rPh>
    <rPh sb="4" eb="5">
      <t>グ</t>
    </rPh>
    <phoneticPr fontId="2"/>
  </si>
  <si>
    <t>駐車場保証金預り金収入</t>
    <rPh sb="6" eb="7">
      <t>アズカ</t>
    </rPh>
    <rPh sb="8" eb="9">
      <t>キン</t>
    </rPh>
    <phoneticPr fontId="2"/>
  </si>
  <si>
    <t>預け保証金戻り収入</t>
    <rPh sb="0" eb="1">
      <t>アズ</t>
    </rPh>
    <rPh sb="2" eb="5">
      <t>ホショウキン</t>
    </rPh>
    <rPh sb="5" eb="6">
      <t>モド</t>
    </rPh>
    <phoneticPr fontId="2"/>
  </si>
  <si>
    <t>祭儀備品取得支出</t>
    <rPh sb="0" eb="2">
      <t>サイギ</t>
    </rPh>
    <rPh sb="2" eb="4">
      <t>ビヒン</t>
    </rPh>
    <rPh sb="4" eb="6">
      <t>シュトク</t>
    </rPh>
    <rPh sb="6" eb="8">
      <t>シシュツ</t>
    </rPh>
    <phoneticPr fontId="2"/>
  </si>
  <si>
    <t>特定預金１積立支出</t>
    <rPh sb="0" eb="2">
      <t>トクテイ</t>
    </rPh>
    <rPh sb="2" eb="4">
      <t>ヨキン</t>
    </rPh>
    <phoneticPr fontId="2"/>
  </si>
  <si>
    <t>特定預金２積立支出</t>
    <rPh sb="0" eb="2">
      <t>トクテイ</t>
    </rPh>
    <rPh sb="2" eb="4">
      <t>ヨキン</t>
    </rPh>
    <phoneticPr fontId="2"/>
  </si>
  <si>
    <t>特定預金３積立支出</t>
    <rPh sb="0" eb="2">
      <t>トクテイ</t>
    </rPh>
    <rPh sb="2" eb="4">
      <t>ヨキン</t>
    </rPh>
    <phoneticPr fontId="2"/>
  </si>
  <si>
    <t>特定預金２取崩収入</t>
    <rPh sb="0" eb="2">
      <t>トクテイ</t>
    </rPh>
    <rPh sb="2" eb="4">
      <t>ヨキン</t>
    </rPh>
    <phoneticPr fontId="2"/>
  </si>
  <si>
    <t>特定預金１取崩収入</t>
    <rPh sb="0" eb="2">
      <t>トクテイ</t>
    </rPh>
    <rPh sb="2" eb="4">
      <t>ヨキン</t>
    </rPh>
    <phoneticPr fontId="2"/>
  </si>
  <si>
    <t>特定預金３取崩収入</t>
    <rPh sb="0" eb="2">
      <t>トクテイ</t>
    </rPh>
    <rPh sb="2" eb="4">
      <t>ヨキン</t>
    </rPh>
    <phoneticPr fontId="2"/>
  </si>
  <si>
    <t>（）</t>
    <phoneticPr fontId="2"/>
  </si>
  <si>
    <t>内部利用料収入</t>
    <rPh sb="0" eb="2">
      <t>ナイブ</t>
    </rPh>
    <rPh sb="2" eb="4">
      <t>リヨウ</t>
    </rPh>
    <rPh sb="4" eb="5">
      <t>リョウ</t>
    </rPh>
    <rPh sb="5" eb="7">
      <t>シュウニュウ</t>
    </rPh>
    <phoneticPr fontId="2"/>
  </si>
  <si>
    <t>土地等利用料収入</t>
    <rPh sb="0" eb="2">
      <t>トチ</t>
    </rPh>
    <rPh sb="2" eb="3">
      <t>トウ</t>
    </rPh>
    <rPh sb="3" eb="6">
      <t>リヨウリョウ</t>
    </rPh>
    <rPh sb="6" eb="8">
      <t>シュウニュウ</t>
    </rPh>
    <phoneticPr fontId="2"/>
  </si>
  <si>
    <t>司祭給与分担金支出</t>
    <rPh sb="0" eb="2">
      <t>シサイ</t>
    </rPh>
    <rPh sb="2" eb="4">
      <t>キュウヨ</t>
    </rPh>
    <rPh sb="4" eb="7">
      <t>ブンタンキン</t>
    </rPh>
    <rPh sb="7" eb="9">
      <t>シシュツ</t>
    </rPh>
    <phoneticPr fontId="2"/>
  </si>
  <si>
    <t>納骨堂取得支出</t>
    <rPh sb="0" eb="3">
      <t>ノウコツドウ</t>
    </rPh>
    <rPh sb="3" eb="5">
      <t>シュトク</t>
    </rPh>
    <rPh sb="5" eb="7">
      <t>シシュツ</t>
    </rPh>
    <phoneticPr fontId="2"/>
  </si>
  <si>
    <t>預け金受取利息</t>
    <rPh sb="0" eb="1">
      <t>アズ</t>
    </rPh>
    <rPh sb="2" eb="3">
      <t>キン</t>
    </rPh>
    <rPh sb="3" eb="4">
      <t>ウケ</t>
    </rPh>
    <rPh sb="4" eb="5">
      <t>トリ</t>
    </rPh>
    <rPh sb="5" eb="6">
      <t>リ</t>
    </rPh>
    <rPh sb="6" eb="7">
      <t>イキ</t>
    </rPh>
    <phoneticPr fontId="2"/>
  </si>
  <si>
    <t>墓地・納骨堂管理費</t>
    <phoneticPr fontId="2"/>
  </si>
  <si>
    <t>駐車場等事業収入</t>
    <rPh sb="3" eb="4">
      <t>トウ</t>
    </rPh>
    <rPh sb="4" eb="6">
      <t>ジギョウ</t>
    </rPh>
    <phoneticPr fontId="2"/>
  </si>
  <si>
    <t>基本財産土地取得支出</t>
    <rPh sb="0" eb="2">
      <t>キホン</t>
    </rPh>
    <rPh sb="2" eb="4">
      <t>ザイサン</t>
    </rPh>
    <phoneticPr fontId="2"/>
  </si>
  <si>
    <t>基本財産建物取得支出</t>
    <rPh sb="0" eb="2">
      <t>キホン</t>
    </rPh>
    <rPh sb="2" eb="4">
      <t>ザイサン</t>
    </rPh>
    <phoneticPr fontId="2"/>
  </si>
  <si>
    <t>普通財産建物取得支出</t>
    <rPh sb="0" eb="2">
      <t>フツウ</t>
    </rPh>
    <rPh sb="2" eb="4">
      <t>ザイサン</t>
    </rPh>
    <rPh sb="4" eb="6">
      <t>タテモノ</t>
    </rPh>
    <rPh sb="6" eb="8">
      <t>シュトク</t>
    </rPh>
    <rPh sb="8" eb="10">
      <t>シシュツ</t>
    </rPh>
    <phoneticPr fontId="2"/>
  </si>
  <si>
    <t>通勤手当</t>
    <rPh sb="0" eb="2">
      <t>ツウキン</t>
    </rPh>
    <rPh sb="2" eb="4">
      <t>テアテ</t>
    </rPh>
    <phoneticPr fontId="2"/>
  </si>
  <si>
    <t>【宗教活動支出】</t>
    <phoneticPr fontId="2"/>
  </si>
  <si>
    <t>【宗教活動収入】</t>
    <phoneticPr fontId="2"/>
  </si>
  <si>
    <t>【人件費】</t>
    <rPh sb="1" eb="4">
      <t>ジンケンヒ</t>
    </rPh>
    <phoneticPr fontId="2"/>
  </si>
  <si>
    <t>【その他経常支出】</t>
    <rPh sb="3" eb="4">
      <t>タ</t>
    </rPh>
    <rPh sb="4" eb="6">
      <t>ケイジョウ</t>
    </rPh>
    <rPh sb="6" eb="8">
      <t>シシュツ</t>
    </rPh>
    <phoneticPr fontId="2"/>
  </si>
  <si>
    <t>墓地納骨堂管理収入</t>
    <rPh sb="0" eb="2">
      <t>ボチ</t>
    </rPh>
    <rPh sb="2" eb="5">
      <t>ノウコツドウ</t>
    </rPh>
    <rPh sb="5" eb="7">
      <t>カンリ</t>
    </rPh>
    <rPh sb="7" eb="9">
      <t>シュウニュウ</t>
    </rPh>
    <phoneticPr fontId="2"/>
  </si>
  <si>
    <t>経常外収入の部</t>
    <rPh sb="0" eb="2">
      <t>ケイジョウ</t>
    </rPh>
    <rPh sb="2" eb="3">
      <t>ガイ</t>
    </rPh>
    <phoneticPr fontId="2"/>
  </si>
  <si>
    <t>【教区内繰入金支出】</t>
    <rPh sb="1" eb="3">
      <t>キョウク</t>
    </rPh>
    <rPh sb="3" eb="4">
      <t>ナイ</t>
    </rPh>
    <rPh sb="4" eb="6">
      <t>クリイレ</t>
    </rPh>
    <rPh sb="6" eb="7">
      <t>キン</t>
    </rPh>
    <phoneticPr fontId="2"/>
  </si>
  <si>
    <t>【教区内繰入金収入】</t>
    <rPh sb="1" eb="3">
      <t>キョウク</t>
    </rPh>
    <rPh sb="3" eb="4">
      <t>ナイ</t>
    </rPh>
    <rPh sb="4" eb="6">
      <t>クリイレ</t>
    </rPh>
    <rPh sb="6" eb="7">
      <t>キン</t>
    </rPh>
    <rPh sb="7" eb="9">
      <t>シュウニュウ</t>
    </rPh>
    <phoneticPr fontId="2"/>
  </si>
  <si>
    <t>【その他経常収入】</t>
    <rPh sb="3" eb="4">
      <t>タ</t>
    </rPh>
    <rPh sb="4" eb="6">
      <t>ケイジョウ</t>
    </rPh>
    <rPh sb="6" eb="8">
      <t>シュウニュウ</t>
    </rPh>
    <phoneticPr fontId="2"/>
  </si>
  <si>
    <t>【資産取得支出】</t>
    <rPh sb="1" eb="3">
      <t>シサン</t>
    </rPh>
    <rPh sb="3" eb="5">
      <t>シュトク</t>
    </rPh>
    <rPh sb="5" eb="7">
      <t>シシュツ</t>
    </rPh>
    <phoneticPr fontId="2"/>
  </si>
  <si>
    <t>長期借入金返済支出</t>
    <rPh sb="0" eb="1">
      <t>チョウキ</t>
    </rPh>
    <rPh sb="1" eb="3">
      <t>カリイレ</t>
    </rPh>
    <rPh sb="3" eb="4">
      <t>キン</t>
    </rPh>
    <rPh sb="4" eb="6">
      <t>ヘンサイ</t>
    </rPh>
    <rPh sb="6" eb="8">
      <t>シシュツ</t>
    </rPh>
    <phoneticPr fontId="2"/>
  </si>
  <si>
    <t>予備費</t>
    <rPh sb="0" eb="2">
      <t>ヨビヒ</t>
    </rPh>
    <phoneticPr fontId="2"/>
  </si>
  <si>
    <t>【特定預金取得支出】</t>
    <rPh sb="1" eb="3">
      <t>トクテイ</t>
    </rPh>
    <rPh sb="3" eb="5">
      <t>ヨキン</t>
    </rPh>
    <rPh sb="5" eb="7">
      <t>シュトク</t>
    </rPh>
    <rPh sb="7" eb="9">
      <t>シシュツ</t>
    </rPh>
    <phoneticPr fontId="2"/>
  </si>
  <si>
    <t>【その他経常外支出】</t>
    <rPh sb="3" eb="4">
      <t>タ</t>
    </rPh>
    <rPh sb="4" eb="6">
      <t>ケイジョウ</t>
    </rPh>
    <rPh sb="6" eb="7">
      <t>ガイ</t>
    </rPh>
    <rPh sb="7" eb="9">
      <t>シシュツ</t>
    </rPh>
    <phoneticPr fontId="2"/>
  </si>
  <si>
    <t>【その他支出】</t>
    <rPh sb="3" eb="4">
      <t>タ</t>
    </rPh>
    <rPh sb="4" eb="6">
      <t>シシュツ</t>
    </rPh>
    <phoneticPr fontId="2"/>
  </si>
  <si>
    <t>【経常収入合計】　A</t>
    <rPh sb="1" eb="3">
      <t>ケイジョウ</t>
    </rPh>
    <rPh sb="3" eb="5">
      <t>シュウニュウ</t>
    </rPh>
    <rPh sb="5" eb="7">
      <t>ゴウケイ</t>
    </rPh>
    <phoneticPr fontId="2"/>
  </si>
  <si>
    <t>【経常支出合計】　B</t>
    <rPh sb="1" eb="3">
      <t>ケイジョウ</t>
    </rPh>
    <rPh sb="3" eb="5">
      <t>シシュツ</t>
    </rPh>
    <rPh sb="5" eb="7">
      <t>ゴウケイ</t>
    </rPh>
    <phoneticPr fontId="2"/>
  </si>
  <si>
    <t>【経常収支差額】　A-B</t>
    <rPh sb="1" eb="3">
      <t>ケイジョウ</t>
    </rPh>
    <rPh sb="3" eb="5">
      <t>シュウシ</t>
    </rPh>
    <rPh sb="5" eb="7">
      <t>サガク</t>
    </rPh>
    <phoneticPr fontId="2"/>
  </si>
  <si>
    <t>【経常外支出合計】　D</t>
    <rPh sb="1" eb="3">
      <t>ケイジョウ</t>
    </rPh>
    <rPh sb="3" eb="4">
      <t>ガイ</t>
    </rPh>
    <rPh sb="4" eb="6">
      <t>シシュツ</t>
    </rPh>
    <rPh sb="6" eb="8">
      <t>ゴウケイ</t>
    </rPh>
    <phoneticPr fontId="2"/>
  </si>
  <si>
    <t>収入</t>
    <phoneticPr fontId="2"/>
  </si>
  <si>
    <t>【その他経常外収入】　</t>
    <rPh sb="3" eb="4">
      <t>タ</t>
    </rPh>
    <rPh sb="4" eb="6">
      <t>ケイジョウ</t>
    </rPh>
    <rPh sb="6" eb="7">
      <t>ガイ</t>
    </rPh>
    <rPh sb="7" eb="9">
      <t>シュウニュウ</t>
    </rPh>
    <phoneticPr fontId="2"/>
  </si>
  <si>
    <t>【特定預金取崩収入】　</t>
    <rPh sb="1" eb="3">
      <t>トクテイ</t>
    </rPh>
    <rPh sb="3" eb="5">
      <t>ヨキン</t>
    </rPh>
    <rPh sb="5" eb="6">
      <t>ト</t>
    </rPh>
    <rPh sb="6" eb="7">
      <t>クズ</t>
    </rPh>
    <rPh sb="7" eb="9">
      <t>シュウニュウ</t>
    </rPh>
    <phoneticPr fontId="2"/>
  </si>
  <si>
    <t>【その他収入】　</t>
    <rPh sb="3" eb="4">
      <t>タ</t>
    </rPh>
    <rPh sb="4" eb="6">
      <t>シュウニュウ</t>
    </rPh>
    <phoneticPr fontId="2"/>
  </si>
  <si>
    <t>【経常外収入合計】　C</t>
    <rPh sb="1" eb="3">
      <t>ケイジョウ</t>
    </rPh>
    <rPh sb="3" eb="4">
      <t>ガイ</t>
    </rPh>
    <rPh sb="4" eb="6">
      <t>シュウニュウ</t>
    </rPh>
    <rPh sb="6" eb="8">
      <t>ゴウケイ</t>
    </rPh>
    <phoneticPr fontId="2"/>
  </si>
  <si>
    <t>経常外支出の部</t>
    <rPh sb="0" eb="2">
      <t>ケイジョウ</t>
    </rPh>
    <rPh sb="2" eb="3">
      <t>ガイ</t>
    </rPh>
    <phoneticPr fontId="2"/>
  </si>
  <si>
    <t>事　業　支　出</t>
    <phoneticPr fontId="2"/>
  </si>
  <si>
    <t>そ の 他の支出</t>
    <phoneticPr fontId="2"/>
  </si>
  <si>
    <t>事　業　収　入</t>
    <phoneticPr fontId="2"/>
  </si>
  <si>
    <t>そ の 他の収入</t>
    <phoneticPr fontId="2"/>
  </si>
  <si>
    <t>【前期繰越収支差額】　G</t>
    <rPh sb="1" eb="3">
      <t>ゼンキ</t>
    </rPh>
    <rPh sb="3" eb="4">
      <t>ク</t>
    </rPh>
    <rPh sb="4" eb="5">
      <t>コ</t>
    </rPh>
    <rPh sb="5" eb="7">
      <t>シュウシ</t>
    </rPh>
    <rPh sb="7" eb="9">
      <t>サガク</t>
    </rPh>
    <phoneticPr fontId="2"/>
  </si>
  <si>
    <t>【次期繰越収支差額】　H</t>
    <rPh sb="1" eb="3">
      <t>ジキ</t>
    </rPh>
    <rPh sb="3" eb="4">
      <t>ク</t>
    </rPh>
    <rPh sb="4" eb="5">
      <t>コ</t>
    </rPh>
    <rPh sb="5" eb="7">
      <t>シュウシ</t>
    </rPh>
    <rPh sb="7" eb="9">
      <t>サガク</t>
    </rPh>
    <phoneticPr fontId="2"/>
  </si>
  <si>
    <t xml:space="preserve"> </t>
    <phoneticPr fontId="2"/>
  </si>
  <si>
    <t xml:space="preserve"> </t>
    <phoneticPr fontId="2"/>
  </si>
  <si>
    <t>　</t>
    <phoneticPr fontId="2"/>
  </si>
  <si>
    <t>　(流動資産-棚卸資産等-流動負債)に一致</t>
    <rPh sb="19" eb="21">
      <t>イッチ</t>
    </rPh>
    <phoneticPr fontId="17"/>
  </si>
  <si>
    <t>将来的な臨時支出の原資にもなるもの。</t>
    <rPh sb="0" eb="2">
      <t>ショウライ</t>
    </rPh>
    <rPh sb="2" eb="3">
      <t>テキ</t>
    </rPh>
    <rPh sb="4" eb="6">
      <t>リンジ</t>
    </rPh>
    <rPh sb="6" eb="8">
      <t>シシュツ</t>
    </rPh>
    <rPh sb="9" eb="11">
      <t>ゲンシ</t>
    </rPh>
    <phoneticPr fontId="17"/>
  </si>
  <si>
    <t>こども助け合いの日</t>
    <rPh sb="2" eb="3">
      <t>タス</t>
    </rPh>
    <rPh sb="4" eb="5">
      <t>ア</t>
    </rPh>
    <rPh sb="7" eb="8">
      <t>ヒ</t>
    </rPh>
    <phoneticPr fontId="17"/>
  </si>
  <si>
    <t>宣教地招命促進の日</t>
    <rPh sb="0" eb="2">
      <t>センキョウ</t>
    </rPh>
    <rPh sb="2" eb="3">
      <t>チ</t>
    </rPh>
    <rPh sb="3" eb="4">
      <t>ショウ</t>
    </rPh>
    <rPh sb="4" eb="5">
      <t>メイ</t>
    </rPh>
    <rPh sb="5" eb="7">
      <t>ソクシン</t>
    </rPh>
    <rPh sb="8" eb="9">
      <t>ヒ</t>
    </rPh>
    <phoneticPr fontId="17"/>
  </si>
  <si>
    <t>こども助け合いの日</t>
    <rPh sb="2" eb="3">
      <t>タス</t>
    </rPh>
    <rPh sb="4" eb="5">
      <t>ア</t>
    </rPh>
    <rPh sb="7" eb="8">
      <t>ヒ</t>
    </rPh>
    <phoneticPr fontId="17"/>
  </si>
  <si>
    <t>宣教地招命促進の日</t>
    <rPh sb="0" eb="2">
      <t>センキョウ</t>
    </rPh>
    <rPh sb="2" eb="3">
      <t>チ</t>
    </rPh>
    <rPh sb="3" eb="4">
      <t>ショウ</t>
    </rPh>
    <rPh sb="4" eb="5">
      <t>メイ</t>
    </rPh>
    <rPh sb="5" eb="7">
      <t>ソクシン</t>
    </rPh>
    <rPh sb="8" eb="9">
      <t>ヒ</t>
    </rPh>
    <phoneticPr fontId="17"/>
  </si>
  <si>
    <t>(B)収支計算書より転記</t>
    <rPh sb="3" eb="5">
      <t>シュウシ</t>
    </rPh>
    <rPh sb="5" eb="7">
      <t>ケイサン</t>
    </rPh>
    <rPh sb="7" eb="8">
      <t>ショ</t>
    </rPh>
    <rPh sb="10" eb="12">
      <t>テンキ</t>
    </rPh>
    <phoneticPr fontId="17"/>
  </si>
  <si>
    <t>(D)収支計算書より転記</t>
    <rPh sb="3" eb="5">
      <t>シュウシ</t>
    </rPh>
    <rPh sb="5" eb="7">
      <t>ケイサン</t>
    </rPh>
    <rPh sb="7" eb="8">
      <t>ショ</t>
    </rPh>
    <rPh sb="10" eb="12">
      <t>テンキ</t>
    </rPh>
    <phoneticPr fontId="17"/>
  </si>
  <si>
    <t>(C)　今回策定</t>
    <rPh sb="4" eb="6">
      <t>コンカイ</t>
    </rPh>
    <rPh sb="6" eb="8">
      <t>サクテイ</t>
    </rPh>
    <phoneticPr fontId="17"/>
  </si>
  <si>
    <t>(A)　今回策定</t>
    <rPh sb="4" eb="6">
      <t>コンカイ</t>
    </rPh>
    <rPh sb="6" eb="8">
      <t>サクテイ</t>
    </rPh>
    <phoneticPr fontId="17"/>
  </si>
  <si>
    <t>難民移住移動者の日</t>
    <rPh sb="0" eb="2">
      <t>ナンミン</t>
    </rPh>
    <rPh sb="2" eb="4">
      <t>イジュウ</t>
    </rPh>
    <rPh sb="4" eb="7">
      <t>イドウシャ</t>
    </rPh>
    <rPh sb="8" eb="9">
      <t>ヒ</t>
    </rPh>
    <phoneticPr fontId="2"/>
  </si>
  <si>
    <t>本部より補助金</t>
    <rPh sb="0" eb="1">
      <t>ホンブ</t>
    </rPh>
    <rPh sb="3" eb="6">
      <t>ホジョキン</t>
    </rPh>
    <phoneticPr fontId="17"/>
  </si>
  <si>
    <t>本部より補助金</t>
    <phoneticPr fontId="17"/>
  </si>
  <si>
    <t>【収入合計】E=上記A+Cで計算</t>
    <rPh sb="1" eb="3">
      <t>シュウニュウ</t>
    </rPh>
    <rPh sb="3" eb="5">
      <t>ゴウケイ</t>
    </rPh>
    <rPh sb="8" eb="10">
      <t>ジョウキ</t>
    </rPh>
    <rPh sb="14" eb="16">
      <t>ケイサン</t>
    </rPh>
    <phoneticPr fontId="2"/>
  </si>
  <si>
    <t>【支出合計】F=上記B+Dで計算</t>
    <rPh sb="1" eb="3">
      <t>シシュツ</t>
    </rPh>
    <rPh sb="3" eb="5">
      <t>ゴウケイ</t>
    </rPh>
    <rPh sb="8" eb="10">
      <t>ジョウキ</t>
    </rPh>
    <rPh sb="14" eb="16">
      <t>ケイサン</t>
    </rPh>
    <phoneticPr fontId="2"/>
  </si>
  <si>
    <t>【合計】J=F+H　（＝Iを確認)</t>
    <rPh sb="1" eb="3">
      <t>ゴウケイ</t>
    </rPh>
    <rPh sb="14" eb="16">
      <t>カクニン</t>
    </rPh>
    <phoneticPr fontId="2"/>
  </si>
  <si>
    <t>【合計】I=E+G　（＝Jを確認）</t>
    <rPh sb="1" eb="3">
      <t>ゴウケイ</t>
    </rPh>
    <rPh sb="14" eb="16">
      <t>カクニン</t>
    </rPh>
    <phoneticPr fontId="2"/>
  </si>
  <si>
    <t xml:space="preserve">　　　自：2022年 1月 1日   </t>
    <rPh sb="9" eb="10">
      <t>ネン</t>
    </rPh>
    <phoneticPr fontId="2"/>
  </si>
  <si>
    <t xml:space="preserve">　　　至：2022年12月31日   </t>
    <rPh sb="9" eb="10">
      <t>ネン</t>
    </rPh>
    <phoneticPr fontId="2"/>
  </si>
  <si>
    <t>令和4年度(2022)予算額</t>
    <rPh sb="0" eb="1">
      <t>レイ</t>
    </rPh>
    <rPh sb="1" eb="2">
      <t>ワ</t>
    </rPh>
    <rPh sb="3" eb="4">
      <t>ネン</t>
    </rPh>
    <rPh sb="4" eb="5">
      <t>ド</t>
    </rPh>
    <rPh sb="11" eb="13">
      <t>ヨサン</t>
    </rPh>
    <phoneticPr fontId="2"/>
  </si>
  <si>
    <t>令和3年度(2021）予算額</t>
    <rPh sb="0" eb="2">
      <t>レイワ</t>
    </rPh>
    <rPh sb="3" eb="5">
      <t>ネンド</t>
    </rPh>
    <rPh sb="11" eb="13">
      <t>ヨサン</t>
    </rPh>
    <rPh sb="13" eb="14">
      <t>ガク</t>
    </rPh>
    <phoneticPr fontId="2"/>
  </si>
  <si>
    <t>←　将来的に必要となる多額の支出に備えて、毎期計画的に黒字とし積立をお願いいたします。
（例）５０００万円（建設坪単価１００万円×５０坪）の建物再建資金÷法定耐用年数３８年（重量鉄骨）＝年間１３２万円の経常収支差額の確保が必要、等。</t>
    <rPh sb="2" eb="4">
      <t>ショウライ</t>
    </rPh>
    <rPh sb="4" eb="5">
      <t>テキ</t>
    </rPh>
    <rPh sb="6" eb="8">
      <t>ヒツヨウ</t>
    </rPh>
    <rPh sb="11" eb="13">
      <t>タガク</t>
    </rPh>
    <rPh sb="14" eb="16">
      <t>シシュツ</t>
    </rPh>
    <rPh sb="17" eb="18">
      <t>ソナ</t>
    </rPh>
    <rPh sb="21" eb="23">
      <t>マイキ</t>
    </rPh>
    <rPh sb="23" eb="26">
      <t>ケイカクテキ</t>
    </rPh>
    <rPh sb="27" eb="29">
      <t>クロジ</t>
    </rPh>
    <rPh sb="31" eb="33">
      <t>ツミタテ</t>
    </rPh>
    <rPh sb="35" eb="36">
      <t>ネガ</t>
    </rPh>
    <rPh sb="45" eb="46">
      <t>レイ</t>
    </rPh>
    <rPh sb="51" eb="53">
      <t>マンエン</t>
    </rPh>
    <rPh sb="54" eb="56">
      <t>ケンセツ</t>
    </rPh>
    <rPh sb="56" eb="57">
      <t>ツボ</t>
    </rPh>
    <rPh sb="57" eb="59">
      <t>タンカ</t>
    </rPh>
    <rPh sb="62" eb="64">
      <t>マンエン</t>
    </rPh>
    <rPh sb="67" eb="68">
      <t>ツボ</t>
    </rPh>
    <rPh sb="70" eb="72">
      <t>タテモノ</t>
    </rPh>
    <rPh sb="72" eb="74">
      <t>サイケン</t>
    </rPh>
    <rPh sb="74" eb="76">
      <t>シキン</t>
    </rPh>
    <rPh sb="77" eb="79">
      <t>ホウテイ</t>
    </rPh>
    <rPh sb="79" eb="81">
      <t>タイヨウ</t>
    </rPh>
    <rPh sb="81" eb="83">
      <t>ネンスウ</t>
    </rPh>
    <rPh sb="85" eb="86">
      <t>ネン</t>
    </rPh>
    <rPh sb="87" eb="89">
      <t>ジュウリョウ</t>
    </rPh>
    <rPh sb="89" eb="91">
      <t>テッコツ</t>
    </rPh>
    <rPh sb="93" eb="95">
      <t>ネンカン</t>
    </rPh>
    <rPh sb="98" eb="100">
      <t>マンエン</t>
    </rPh>
    <rPh sb="101" eb="103">
      <t>ケイジョウ</t>
    </rPh>
    <rPh sb="103" eb="105">
      <t>シュウシ</t>
    </rPh>
    <rPh sb="105" eb="107">
      <t>サガク</t>
    </rPh>
    <rPh sb="108" eb="110">
      <t>カクホ</t>
    </rPh>
    <rPh sb="111" eb="113">
      <t>ヒツヨウ</t>
    </rPh>
    <rPh sb="114" eb="115">
      <t>トウ</t>
    </rPh>
    <phoneticPr fontId="2"/>
  </si>
  <si>
    <t>↑この前期繰越収支差額のみ、添付　令03年度収支計算書の「当月迄の累計」列最後行一行前【前期繰越収支差額】の金額を転記ください。令02年から繰り越された資金の実額に一致し、資金繰りの計画に応用できます。</t>
    <rPh sb="3" eb="5">
      <t>ゼンキ</t>
    </rPh>
    <rPh sb="5" eb="7">
      <t>クリコシ</t>
    </rPh>
    <rPh sb="7" eb="9">
      <t>シュウシ</t>
    </rPh>
    <rPh sb="9" eb="11">
      <t>サガク</t>
    </rPh>
    <rPh sb="14" eb="16">
      <t>テンプ</t>
    </rPh>
    <rPh sb="17" eb="18">
      <t>レイ</t>
    </rPh>
    <rPh sb="20" eb="22">
      <t>ネンド</t>
    </rPh>
    <rPh sb="22" eb="24">
      <t>シュウシ</t>
    </rPh>
    <rPh sb="24" eb="26">
      <t>ケイサン</t>
    </rPh>
    <rPh sb="26" eb="27">
      <t>ショ</t>
    </rPh>
    <rPh sb="29" eb="31">
      <t>トウゲツ</t>
    </rPh>
    <rPh sb="31" eb="32">
      <t>マデ</t>
    </rPh>
    <rPh sb="33" eb="35">
      <t>ルイケイ</t>
    </rPh>
    <rPh sb="36" eb="37">
      <t>レツ</t>
    </rPh>
    <rPh sb="37" eb="39">
      <t>サイゴ</t>
    </rPh>
    <rPh sb="39" eb="40">
      <t>ギョウ</t>
    </rPh>
    <rPh sb="40" eb="42">
      <t>イチギョウ</t>
    </rPh>
    <rPh sb="42" eb="43">
      <t>マエ</t>
    </rPh>
    <rPh sb="44" eb="46">
      <t>ゼンキ</t>
    </rPh>
    <rPh sb="46" eb="48">
      <t>クリコシ</t>
    </rPh>
    <rPh sb="48" eb="50">
      <t>シュウシ</t>
    </rPh>
    <rPh sb="50" eb="52">
      <t>サガク</t>
    </rPh>
    <rPh sb="54" eb="56">
      <t>キンガク</t>
    </rPh>
    <rPh sb="57" eb="59">
      <t>テンキ</t>
    </rPh>
    <rPh sb="64" eb="65">
      <t>レイ</t>
    </rPh>
    <rPh sb="67" eb="68">
      <t>ネン</t>
    </rPh>
    <rPh sb="70" eb="71">
      <t>ク</t>
    </rPh>
    <rPh sb="72" eb="73">
      <t>コ</t>
    </rPh>
    <rPh sb="76" eb="78">
      <t>シキン</t>
    </rPh>
    <rPh sb="79" eb="81">
      <t>ジツガク</t>
    </rPh>
    <rPh sb="82" eb="84">
      <t>イッチ</t>
    </rPh>
    <rPh sb="86" eb="88">
      <t>シキン</t>
    </rPh>
    <rPh sb="88" eb="89">
      <t>グ</t>
    </rPh>
    <rPh sb="91" eb="93">
      <t>ケイカク</t>
    </rPh>
    <rPh sb="94" eb="96">
      <t>オウヨウ</t>
    </rPh>
    <phoneticPr fontId="2"/>
  </si>
  <si>
    <r>
      <rPr>
        <b/>
        <sz val="14"/>
        <rFont val="ＭＳ 明朝"/>
        <family val="1"/>
        <charset val="128"/>
      </rPr>
      <t>↑</t>
    </r>
    <r>
      <rPr>
        <sz val="14"/>
        <rFont val="ＭＳ 明朝"/>
        <family val="1"/>
        <charset val="128"/>
      </rPr>
      <t xml:space="preserve">　令0４年度、前期繰越収支差額（Ｇ）＋0４度収入合計（Ｅ）-0４度、支出合計（Ｆ）
令４年（２０２１年度末の資金の計画残高となります）
</t>
    </r>
    <rPh sb="2" eb="3">
      <t>レイ</t>
    </rPh>
    <rPh sb="5" eb="6">
      <t>ネン</t>
    </rPh>
    <rPh sb="6" eb="7">
      <t>ド</t>
    </rPh>
    <rPh sb="8" eb="10">
      <t>ゼンキ</t>
    </rPh>
    <rPh sb="10" eb="12">
      <t>クリコシ</t>
    </rPh>
    <rPh sb="12" eb="14">
      <t>シュウシ</t>
    </rPh>
    <rPh sb="14" eb="16">
      <t>サガク</t>
    </rPh>
    <rPh sb="22" eb="23">
      <t>ド</t>
    </rPh>
    <rPh sb="23" eb="25">
      <t>シュウニュウ</t>
    </rPh>
    <rPh sb="25" eb="27">
      <t>ゴウケイ</t>
    </rPh>
    <rPh sb="33" eb="34">
      <t>ド</t>
    </rPh>
    <rPh sb="35" eb="37">
      <t>シシュツ</t>
    </rPh>
    <rPh sb="37" eb="39">
      <t>ゴウケイ</t>
    </rPh>
    <rPh sb="44" eb="45">
      <t>レイ</t>
    </rPh>
    <rPh sb="46" eb="47">
      <t>ネン</t>
    </rPh>
    <rPh sb="52" eb="54">
      <t>ネンド</t>
    </rPh>
    <rPh sb="54" eb="55">
      <t>マツ</t>
    </rPh>
    <rPh sb="56" eb="58">
      <t>シキン</t>
    </rPh>
    <rPh sb="59" eb="61">
      <t>ケイカク</t>
    </rPh>
    <rPh sb="61" eb="63">
      <t>ザンダカ</t>
    </rPh>
    <phoneticPr fontId="2"/>
  </si>
  <si>
    <r>
      <rPr>
        <b/>
        <sz val="14"/>
        <rFont val="ＭＳ 明朝"/>
        <family val="1"/>
        <charset val="128"/>
      </rPr>
      <t>↑</t>
    </r>
    <r>
      <rPr>
        <sz val="14"/>
        <rFont val="ＭＳ 明朝"/>
        <family val="1"/>
        <charset val="128"/>
      </rPr>
      <t>　令0３年、前期繰越収支差額（Ｇ）＋0３年度、収入合計（Ｅ）－0３年度、支出合計（Ｆ）
令03年収支計算書の予算欄最後尾【次年度繰越収支差額】と同額の方が現実に近ければそれでも可</t>
    </r>
    <rPh sb="2" eb="3">
      <t>レイ</t>
    </rPh>
    <rPh sb="5" eb="6">
      <t>ネン</t>
    </rPh>
    <rPh sb="7" eb="9">
      <t>ゼンキ</t>
    </rPh>
    <rPh sb="9" eb="11">
      <t>クリコシ</t>
    </rPh>
    <rPh sb="11" eb="13">
      <t>シュウシ</t>
    </rPh>
    <rPh sb="13" eb="15">
      <t>サガク</t>
    </rPh>
    <rPh sb="21" eb="22">
      <t>ネン</t>
    </rPh>
    <rPh sb="22" eb="23">
      <t>ド</t>
    </rPh>
    <rPh sb="24" eb="26">
      <t>シュウニュウ</t>
    </rPh>
    <rPh sb="26" eb="28">
      <t>ゴウケイ</t>
    </rPh>
    <rPh sb="34" eb="35">
      <t>ネン</t>
    </rPh>
    <rPh sb="35" eb="36">
      <t>ド</t>
    </rPh>
    <rPh sb="37" eb="39">
      <t>シシュツ</t>
    </rPh>
    <rPh sb="39" eb="41">
      <t>ゴウケイ</t>
    </rPh>
    <rPh sb="46" eb="47">
      <t>レイ</t>
    </rPh>
    <rPh sb="49" eb="50">
      <t>ネン</t>
    </rPh>
    <rPh sb="50" eb="52">
      <t>シュウシ</t>
    </rPh>
    <rPh sb="52" eb="54">
      <t>ケイサン</t>
    </rPh>
    <rPh sb="54" eb="55">
      <t>ショ</t>
    </rPh>
    <rPh sb="56" eb="58">
      <t>ヨサン</t>
    </rPh>
    <rPh sb="58" eb="59">
      <t>ラン</t>
    </rPh>
    <rPh sb="59" eb="62">
      <t>サイコウビ</t>
    </rPh>
    <rPh sb="63" eb="66">
      <t>ジネンド</t>
    </rPh>
    <rPh sb="66" eb="68">
      <t>クリコシ</t>
    </rPh>
    <rPh sb="68" eb="70">
      <t>シュウシ</t>
    </rPh>
    <rPh sb="70" eb="72">
      <t>サガク</t>
    </rPh>
    <rPh sb="74" eb="76">
      <t>ドウガク</t>
    </rPh>
    <rPh sb="77" eb="78">
      <t>ホウ</t>
    </rPh>
    <rPh sb="79" eb="81">
      <t>ゲンジツ</t>
    </rPh>
    <rPh sb="82" eb="83">
      <t>チカ</t>
    </rPh>
    <rPh sb="90" eb="91">
      <t>カ</t>
    </rPh>
    <phoneticPr fontId="2"/>
  </si>
  <si>
    <r>
      <rPr>
        <b/>
        <sz val="14"/>
        <rFont val="ＭＳ 明朝"/>
        <family val="1"/>
        <charset val="128"/>
      </rPr>
      <t>↑</t>
    </r>
    <r>
      <rPr>
        <sz val="14"/>
        <rFont val="ＭＳ 明朝"/>
        <family val="1"/>
        <charset val="128"/>
      </rPr>
      <t>左記　令0３年の次期繰越収支差額（Ｈ）と同じ金額</t>
    </r>
    <rPh sb="1" eb="3">
      <t>サキ</t>
    </rPh>
    <rPh sb="4" eb="5">
      <t>レイ</t>
    </rPh>
    <rPh sb="7" eb="8">
      <t>ネン</t>
    </rPh>
    <rPh sb="9" eb="11">
      <t>ジキ</t>
    </rPh>
    <rPh sb="11" eb="12">
      <t>ク</t>
    </rPh>
    <rPh sb="12" eb="13">
      <t>コシ</t>
    </rPh>
    <rPh sb="13" eb="15">
      <t>シュウシ</t>
    </rPh>
    <rPh sb="15" eb="17">
      <t>サガク</t>
    </rPh>
    <rPh sb="21" eb="22">
      <t>オナ</t>
    </rPh>
    <rPh sb="23" eb="25">
      <t>キンガク</t>
    </rPh>
    <phoneticPr fontId="2"/>
  </si>
  <si>
    <t>・・2020年（令和２年）までに実際に積み立てられた資金額に同じ。</t>
    <rPh sb="6" eb="7">
      <t>ネン</t>
    </rPh>
    <rPh sb="8" eb="10">
      <t>レイワ</t>
    </rPh>
    <rPh sb="11" eb="12">
      <t>ネン</t>
    </rPh>
    <rPh sb="16" eb="18">
      <t>ジッサイ</t>
    </rPh>
    <rPh sb="19" eb="20">
      <t>ツ</t>
    </rPh>
    <rPh sb="21" eb="22">
      <t>タ</t>
    </rPh>
    <rPh sb="26" eb="28">
      <t>シキン</t>
    </rPh>
    <rPh sb="28" eb="29">
      <t>ガク</t>
    </rPh>
    <rPh sb="30" eb="31">
      <t>オナ</t>
    </rPh>
    <phoneticPr fontId="2"/>
  </si>
  <si>
    <t>・・2022（令和03年）度末の資金積立予算額</t>
    <rPh sb="7" eb="8">
      <t>レイ</t>
    </rPh>
    <rPh sb="8" eb="9">
      <t>ワ</t>
    </rPh>
    <rPh sb="11" eb="12">
      <t>ネン</t>
    </rPh>
    <rPh sb="13" eb="14">
      <t>ド</t>
    </rPh>
    <rPh sb="14" eb="15">
      <t>マツ</t>
    </rPh>
    <rPh sb="16" eb="18">
      <t>シキン</t>
    </rPh>
    <rPh sb="18" eb="20">
      <t>ツミタテ</t>
    </rPh>
    <rPh sb="20" eb="23">
      <t>ヨサンガク</t>
    </rPh>
    <phoneticPr fontId="17"/>
  </si>
  <si>
    <t>令和04年度(2021)予算額</t>
    <rPh sb="0" eb="1">
      <t>レイ</t>
    </rPh>
    <rPh sb="1" eb="2">
      <t>ワ</t>
    </rPh>
    <rPh sb="4" eb="5">
      <t>ネン</t>
    </rPh>
    <rPh sb="12" eb="15">
      <t>ヨサンガク</t>
    </rPh>
    <phoneticPr fontId="2"/>
  </si>
  <si>
    <t>令和03年度(2020）予算額</t>
    <rPh sb="0" eb="1">
      <t>レイ</t>
    </rPh>
    <rPh sb="1" eb="2">
      <t>ワ</t>
    </rPh>
    <rPh sb="4" eb="6">
      <t>ネンド</t>
    </rPh>
    <rPh sb="12" eb="14">
      <t>ヨサン</t>
    </rPh>
    <rPh sb="14" eb="15">
      <t>ガク</t>
    </rPh>
    <phoneticPr fontId="2"/>
  </si>
  <si>
    <r>
      <rPr>
        <b/>
        <sz val="14"/>
        <rFont val="ＭＳ 明朝"/>
        <family val="1"/>
        <charset val="128"/>
      </rPr>
      <t>↑</t>
    </r>
    <r>
      <rPr>
        <sz val="14"/>
        <rFont val="ＭＳ 明朝"/>
        <family val="1"/>
        <charset val="128"/>
      </rPr>
      <t>　令03年、前期繰越収支差額（Ｇ）＋03年度、収入合計（Ｅ）－03年度、支出合計（Ｆ）
03年収支計算書の予算欄最後尾【次年度繰越収支差額】と同額のほうが現実に近ければそれでも可</t>
    </r>
    <rPh sb="2" eb="3">
      <t>レイ</t>
    </rPh>
    <rPh sb="5" eb="6">
      <t>ネン</t>
    </rPh>
    <rPh sb="7" eb="9">
      <t>ゼンキ</t>
    </rPh>
    <rPh sb="9" eb="11">
      <t>クリコシ</t>
    </rPh>
    <rPh sb="11" eb="13">
      <t>シュウシ</t>
    </rPh>
    <rPh sb="13" eb="15">
      <t>サガク</t>
    </rPh>
    <rPh sb="21" eb="22">
      <t>ネン</t>
    </rPh>
    <rPh sb="22" eb="23">
      <t>ド</t>
    </rPh>
    <rPh sb="24" eb="26">
      <t>シュウニュウ</t>
    </rPh>
    <rPh sb="26" eb="28">
      <t>ゴウケイ</t>
    </rPh>
    <rPh sb="34" eb="35">
      <t>ネン</t>
    </rPh>
    <rPh sb="35" eb="36">
      <t>ド</t>
    </rPh>
    <rPh sb="37" eb="39">
      <t>シシュツ</t>
    </rPh>
    <rPh sb="39" eb="41">
      <t>ゴウケイ</t>
    </rPh>
    <rPh sb="48" eb="49">
      <t>ネン</t>
    </rPh>
    <rPh sb="49" eb="51">
      <t>シュウシ</t>
    </rPh>
    <rPh sb="51" eb="53">
      <t>ケイサン</t>
    </rPh>
    <rPh sb="53" eb="54">
      <t>ショ</t>
    </rPh>
    <rPh sb="55" eb="57">
      <t>ヨサン</t>
    </rPh>
    <rPh sb="57" eb="58">
      <t>ラン</t>
    </rPh>
    <rPh sb="58" eb="61">
      <t>サイコウビ</t>
    </rPh>
    <rPh sb="62" eb="65">
      <t>ジネンド</t>
    </rPh>
    <rPh sb="65" eb="67">
      <t>クリコシ</t>
    </rPh>
    <rPh sb="67" eb="69">
      <t>シュウシ</t>
    </rPh>
    <rPh sb="69" eb="71">
      <t>サガク</t>
    </rPh>
    <rPh sb="73" eb="75">
      <t>ドウガク</t>
    </rPh>
    <rPh sb="79" eb="81">
      <t>ゲンジツ</t>
    </rPh>
    <rPh sb="82" eb="83">
      <t>チカ</t>
    </rPh>
    <rPh sb="90" eb="91">
      <t>カ</t>
    </rPh>
    <phoneticPr fontId="2"/>
  </si>
  <si>
    <t>中和田</t>
    <rPh sb="0" eb="2">
      <t>ナカワダ</t>
    </rPh>
    <phoneticPr fontId="17"/>
  </si>
  <si>
    <t>長期借入金収入</t>
    <rPh sb="0" eb="1">
      <t>チョウキ</t>
    </rPh>
    <rPh sb="1" eb="4">
      <t>カリイレキン</t>
    </rPh>
    <rPh sb="4" eb="6">
      <t>シュウニュウ</t>
    </rPh>
    <phoneticPr fontId="17"/>
  </si>
  <si>
    <t>中和田　</t>
    <rPh sb="0" eb="2">
      <t>ナカワダ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</si>
</sst>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;;;"/>
    <numFmt numFmtId="177" formatCode="#,##0;&quot;△ &quot;#,##0"/>
  </numFmts>
  <fonts count="25" x14ac:knownFonts="1"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3"/>
      <name val="ＭＳ 明朝"/>
      <family val="1"/>
      <charset val="128"/>
    </font>
    <font>
      <sz val="8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i/>
      <sz val="12"/>
      <color indexed="14"/>
      <name val="ＭＳ 明朝"/>
      <family val="1"/>
      <charset val="128"/>
    </font>
    <font>
      <b/>
      <sz val="13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4"/>
      <color rgb="FFFFFF00"/>
      <name val="ＭＳ 明朝"/>
      <family val="1"/>
      <charset val="128"/>
    </font>
    <font>
      <sz val="14"/>
      <color theme="7" tint="0.79998168889431442"/>
      <name val="ＭＳ 明朝"/>
      <family val="1"/>
      <charset val="128"/>
    </font>
    <font>
      <sz val="14"/>
      <color theme="8" tint="0.79998168889431442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" fontId="1" fillId="0" borderId="0"/>
    <xf numFmtId="0" fontId="1" fillId="0" borderId="0"/>
    <xf numFmtId="38" fontId="18" fillId="0" borderId="0" applyFont="0" applyFill="0" applyBorder="0" applyAlignment="0" applyProtection="0">
      <alignment vertical="center"/>
    </xf>
  </cellStyleXfs>
  <cellXfs count="503">
    <xf numFmtId="0" fontId="0" fillId="0" borderId="0" xfId="0"/>
    <xf numFmtId="1" fontId="1" fillId="0" borderId="0" xfId="1"/>
    <xf numFmtId="1" fontId="2" fillId="0" borderId="0" xfId="1" applyFont="1" applyAlignment="1" applyProtection="1">
      <alignment horizontal="left"/>
    </xf>
    <xf numFmtId="1" fontId="1" fillId="0" borderId="1" xfId="1" applyBorder="1"/>
    <xf numFmtId="1" fontId="1" fillId="0" borderId="2" xfId="1" applyBorder="1"/>
    <xf numFmtId="1" fontId="1" fillId="0" borderId="0" xfId="1" applyBorder="1" applyAlignment="1" applyProtection="1">
      <alignment horizontal="left"/>
    </xf>
    <xf numFmtId="1" fontId="1" fillId="0" borderId="0" xfId="1" applyBorder="1"/>
    <xf numFmtId="1" fontId="3" fillId="0" borderId="0" xfId="1" quotePrefix="1" applyFont="1" applyBorder="1" applyAlignment="1">
      <alignment horizontal="center"/>
    </xf>
    <xf numFmtId="1" fontId="4" fillId="0" borderId="0" xfId="1" applyFont="1" applyBorder="1" applyAlignment="1">
      <alignment horizontal="center"/>
    </xf>
    <xf numFmtId="1" fontId="1" fillId="0" borderId="4" xfId="1" applyBorder="1"/>
    <xf numFmtId="1" fontId="1" fillId="0" borderId="4" xfId="1" applyBorder="1" applyProtection="1"/>
    <xf numFmtId="1" fontId="1" fillId="0" borderId="5" xfId="1" applyBorder="1"/>
    <xf numFmtId="1" fontId="1" fillId="0" borderId="6" xfId="1" applyBorder="1"/>
    <xf numFmtId="1" fontId="1" fillId="0" borderId="7" xfId="1" applyBorder="1" applyAlignment="1" applyProtection="1">
      <alignment horizontal="left"/>
    </xf>
    <xf numFmtId="1" fontId="1" fillId="0" borderId="7" xfId="1" applyBorder="1"/>
    <xf numFmtId="1" fontId="1" fillId="0" borderId="8" xfId="1" applyNumberFormat="1" applyBorder="1" applyProtection="1"/>
    <xf numFmtId="1" fontId="1" fillId="0" borderId="9" xfId="1" applyBorder="1"/>
    <xf numFmtId="1" fontId="1" fillId="0" borderId="1" xfId="1" applyBorder="1" applyAlignment="1" applyProtection="1">
      <alignment horizontal="left"/>
    </xf>
    <xf numFmtId="1" fontId="1" fillId="0" borderId="8" xfId="1" applyBorder="1"/>
    <xf numFmtId="1" fontId="1" fillId="0" borderId="10" xfId="1" applyBorder="1"/>
    <xf numFmtId="1" fontId="1" fillId="0" borderId="0" xfId="1" applyNumberFormat="1" applyProtection="1"/>
    <xf numFmtId="1" fontId="1" fillId="0" borderId="11" xfId="1" applyBorder="1"/>
    <xf numFmtId="3" fontId="1" fillId="0" borderId="12" xfId="1" applyNumberFormat="1" applyFont="1" applyBorder="1"/>
    <xf numFmtId="3" fontId="1" fillId="0" borderId="12" xfId="1" applyNumberFormat="1" applyBorder="1"/>
    <xf numFmtId="1" fontId="1" fillId="0" borderId="0" xfId="1" applyNumberFormat="1" applyBorder="1" applyProtection="1"/>
    <xf numFmtId="1" fontId="1" fillId="0" borderId="13" xfId="1" applyBorder="1"/>
    <xf numFmtId="3" fontId="1" fillId="0" borderId="10" xfId="1" applyNumberFormat="1" applyBorder="1"/>
    <xf numFmtId="1" fontId="1" fillId="0" borderId="7" xfId="1" applyNumberFormat="1" applyBorder="1" applyProtection="1"/>
    <xf numFmtId="1" fontId="1" fillId="0" borderId="14" xfId="1" applyBorder="1"/>
    <xf numFmtId="3" fontId="1" fillId="0" borderId="6" xfId="1" applyNumberFormat="1" applyFont="1" applyBorder="1"/>
    <xf numFmtId="3" fontId="1" fillId="0" borderId="6" xfId="1" applyNumberFormat="1" applyBorder="1"/>
    <xf numFmtId="1" fontId="5" fillId="0" borderId="9" xfId="1" applyFont="1" applyBorder="1" applyProtection="1"/>
    <xf numFmtId="1" fontId="5" fillId="0" borderId="10" xfId="1" applyFont="1" applyBorder="1" applyProtection="1"/>
    <xf numFmtId="1" fontId="1" fillId="0" borderId="7" xfId="1" applyBorder="1" applyProtection="1"/>
    <xf numFmtId="1" fontId="5" fillId="0" borderId="0" xfId="1" applyFont="1" applyProtection="1"/>
    <xf numFmtId="1" fontId="1" fillId="0" borderId="8" xfId="1" applyBorder="1" applyProtection="1"/>
    <xf numFmtId="1" fontId="1" fillId="0" borderId="0" xfId="1" applyBorder="1" applyProtection="1"/>
    <xf numFmtId="3" fontId="1" fillId="0" borderId="10" xfId="1" applyNumberFormat="1" applyBorder="1" applyProtection="1"/>
    <xf numFmtId="1" fontId="1" fillId="0" borderId="0" xfId="1" applyProtection="1"/>
    <xf numFmtId="1" fontId="5" fillId="0" borderId="0" xfId="1" applyFont="1" applyBorder="1" applyProtection="1"/>
    <xf numFmtId="1" fontId="1" fillId="0" borderId="15" xfId="1" applyBorder="1"/>
    <xf numFmtId="3" fontId="1" fillId="0" borderId="16" xfId="1" applyNumberFormat="1" applyBorder="1"/>
    <xf numFmtId="3" fontId="1" fillId="0" borderId="16" xfId="1" applyNumberFormat="1" applyFont="1" applyBorder="1"/>
    <xf numFmtId="1" fontId="1" fillId="0" borderId="7" xfId="1" applyFont="1" applyBorder="1" applyAlignment="1" applyProtection="1">
      <alignment horizontal="left"/>
    </xf>
    <xf numFmtId="1" fontId="4" fillId="0" borderId="0" xfId="1" applyFont="1" applyAlignment="1">
      <alignment horizontal="center"/>
    </xf>
    <xf numFmtId="1" fontId="1" fillId="0" borderId="2" xfId="1" applyFont="1" applyBorder="1" applyAlignment="1">
      <alignment horizontal="distributed"/>
    </xf>
    <xf numFmtId="3" fontId="1" fillId="0" borderId="10" xfId="1" applyNumberFormat="1" applyFont="1" applyBorder="1"/>
    <xf numFmtId="1" fontId="1" fillId="0" borderId="21" xfId="1" applyBorder="1" applyAlignment="1" applyProtection="1">
      <alignment horizontal="left"/>
    </xf>
    <xf numFmtId="1" fontId="1" fillId="0" borderId="0" xfId="1" applyFont="1" applyBorder="1"/>
    <xf numFmtId="1" fontId="1" fillId="0" borderId="22" xfId="1" applyFont="1" applyBorder="1" applyAlignment="1" applyProtection="1">
      <alignment horizontal="right"/>
    </xf>
    <xf numFmtId="1" fontId="1" fillId="0" borderId="23" xfId="1" applyFont="1" applyBorder="1"/>
    <xf numFmtId="1" fontId="1" fillId="0" borderId="22" xfId="1" applyNumberFormat="1" applyBorder="1" applyProtection="1"/>
    <xf numFmtId="1" fontId="1" fillId="0" borderId="1" xfId="1" applyFont="1" applyBorder="1" applyAlignment="1">
      <alignment horizontal="distributed"/>
    </xf>
    <xf numFmtId="1" fontId="1" fillId="0" borderId="24" xfId="1" quotePrefix="1" applyFont="1" applyBorder="1" applyAlignment="1" applyProtection="1">
      <alignment horizontal="left"/>
    </xf>
    <xf numFmtId="1" fontId="1" fillId="0" borderId="25" xfId="1" quotePrefix="1" applyFont="1" applyBorder="1" applyAlignment="1" applyProtection="1">
      <alignment horizontal="left"/>
    </xf>
    <xf numFmtId="1" fontId="1" fillId="0" borderId="24" xfId="1" applyFont="1" applyBorder="1"/>
    <xf numFmtId="1" fontId="1" fillId="0" borderId="7" xfId="1" applyFont="1" applyBorder="1"/>
    <xf numFmtId="1" fontId="1" fillId="0" borderId="0" xfId="1" applyFont="1"/>
    <xf numFmtId="1" fontId="1" fillId="0" borderId="18" xfId="1" applyFont="1" applyBorder="1"/>
    <xf numFmtId="1" fontId="5" fillId="0" borderId="0" xfId="1" quotePrefix="1" applyFont="1" applyBorder="1" applyAlignment="1">
      <alignment horizontal="center"/>
    </xf>
    <xf numFmtId="1" fontId="1" fillId="0" borderId="26" xfId="1" applyBorder="1" applyAlignment="1" applyProtection="1">
      <alignment horizontal="left"/>
    </xf>
    <xf numFmtId="1" fontId="1" fillId="0" borderId="27" xfId="1" applyBorder="1"/>
    <xf numFmtId="1" fontId="1" fillId="0" borderId="28" xfId="1" applyBorder="1"/>
    <xf numFmtId="1" fontId="1" fillId="0" borderId="28" xfId="1" applyBorder="1" applyAlignment="1" applyProtection="1">
      <alignment horizontal="left"/>
    </xf>
    <xf numFmtId="3" fontId="1" fillId="0" borderId="29" xfId="1" applyNumberFormat="1" applyBorder="1"/>
    <xf numFmtId="1" fontId="1" fillId="0" borderId="28" xfId="1" applyFont="1" applyBorder="1" applyAlignment="1" applyProtection="1">
      <alignment horizontal="left"/>
    </xf>
    <xf numFmtId="1" fontId="1" fillId="0" borderId="1" xfId="1" applyFont="1" applyBorder="1"/>
    <xf numFmtId="3" fontId="1" fillId="0" borderId="30" xfId="1" applyNumberFormat="1" applyFont="1" applyBorder="1" applyProtection="1"/>
    <xf numFmtId="1" fontId="1" fillId="0" borderId="8" xfId="1" applyNumberFormat="1" applyFont="1" applyBorder="1" applyProtection="1"/>
    <xf numFmtId="1" fontId="1" fillId="0" borderId="9" xfId="1" applyFont="1" applyBorder="1"/>
    <xf numFmtId="1" fontId="1" fillId="0" borderId="1" xfId="1" applyFont="1" applyBorder="1" applyAlignment="1" applyProtection="1">
      <alignment horizontal="left"/>
    </xf>
    <xf numFmtId="1" fontId="1" fillId="0" borderId="8" xfId="1" applyFont="1" applyBorder="1"/>
    <xf numFmtId="1" fontId="1" fillId="0" borderId="10" xfId="1" applyFont="1" applyBorder="1"/>
    <xf numFmtId="1" fontId="1" fillId="0" borderId="0" xfId="1" applyNumberFormat="1" applyFont="1" applyProtection="1"/>
    <xf numFmtId="1" fontId="1" fillId="0" borderId="11" xfId="1" applyFont="1" applyBorder="1"/>
    <xf numFmtId="1" fontId="1" fillId="0" borderId="0" xfId="1" applyNumberFormat="1" applyFont="1" applyBorder="1" applyProtection="1"/>
    <xf numFmtId="1" fontId="1" fillId="0" borderId="13" xfId="1" applyFont="1" applyBorder="1"/>
    <xf numFmtId="3" fontId="1" fillId="0" borderId="31" xfId="1" applyNumberFormat="1" applyFont="1" applyBorder="1"/>
    <xf numFmtId="3" fontId="1" fillId="0" borderId="31" xfId="1" applyNumberFormat="1" applyFont="1" applyBorder="1" applyProtection="1"/>
    <xf numFmtId="1" fontId="1" fillId="0" borderId="5" xfId="1" applyFont="1" applyBorder="1"/>
    <xf numFmtId="1" fontId="1" fillId="0" borderId="6" xfId="1" applyFont="1" applyBorder="1"/>
    <xf numFmtId="1" fontId="1" fillId="0" borderId="14" xfId="1" applyFont="1" applyBorder="1"/>
    <xf numFmtId="3" fontId="1" fillId="0" borderId="32" xfId="1" applyNumberFormat="1" applyFont="1" applyBorder="1"/>
    <xf numFmtId="3" fontId="1" fillId="0" borderId="30" xfId="1" applyNumberFormat="1" applyFont="1" applyBorder="1"/>
    <xf numFmtId="1" fontId="1" fillId="0" borderId="7" xfId="1" applyNumberFormat="1" applyFont="1" applyBorder="1" applyProtection="1"/>
    <xf numFmtId="1" fontId="1" fillId="0" borderId="33" xfId="1" applyFont="1" applyBorder="1"/>
    <xf numFmtId="3" fontId="1" fillId="0" borderId="34" xfId="1" applyNumberFormat="1" applyFont="1" applyBorder="1"/>
    <xf numFmtId="3" fontId="1" fillId="0" borderId="35" xfId="1" applyNumberFormat="1" applyFont="1" applyBorder="1" applyProtection="1"/>
    <xf numFmtId="1" fontId="1" fillId="0" borderId="10" xfId="1" applyFont="1" applyBorder="1" applyProtection="1"/>
    <xf numFmtId="1" fontId="1" fillId="0" borderId="0" xfId="1" applyFont="1" applyBorder="1" applyProtection="1"/>
    <xf numFmtId="3" fontId="1" fillId="0" borderId="36" xfId="1" applyNumberFormat="1" applyFont="1" applyBorder="1" applyProtection="1"/>
    <xf numFmtId="1" fontId="1" fillId="0" borderId="0" xfId="1" applyFont="1" applyProtection="1"/>
    <xf numFmtId="1" fontId="1" fillId="0" borderId="37" xfId="1" applyFont="1" applyBorder="1"/>
    <xf numFmtId="3" fontId="1" fillId="0" borderId="38" xfId="1" applyNumberFormat="1" applyFont="1" applyBorder="1" applyProtection="1"/>
    <xf numFmtId="1" fontId="1" fillId="0" borderId="27" xfId="1" applyFont="1" applyBorder="1"/>
    <xf numFmtId="1" fontId="1" fillId="0" borderId="28" xfId="1" applyFont="1" applyBorder="1"/>
    <xf numFmtId="1" fontId="1" fillId="0" borderId="28" xfId="1" applyNumberFormat="1" applyFont="1" applyBorder="1" applyProtection="1"/>
    <xf numFmtId="3" fontId="1" fillId="0" borderId="38" xfId="1" applyNumberFormat="1" applyFont="1" applyBorder="1"/>
    <xf numFmtId="3" fontId="1" fillId="0" borderId="32" xfId="1" applyNumberFormat="1" applyFont="1" applyBorder="1" applyProtection="1"/>
    <xf numFmtId="1" fontId="1" fillId="0" borderId="7" xfId="1" applyFont="1" applyBorder="1" applyProtection="1"/>
    <xf numFmtId="1" fontId="1" fillId="0" borderId="8" xfId="1" applyFont="1" applyBorder="1" applyProtection="1"/>
    <xf numFmtId="1" fontId="1" fillId="0" borderId="24" xfId="1" applyFont="1" applyBorder="1" applyAlignment="1" applyProtection="1">
      <alignment horizontal="right"/>
    </xf>
    <xf numFmtId="1" fontId="1" fillId="0" borderId="7" xfId="1" applyFont="1" applyBorder="1" applyAlignment="1" applyProtection="1">
      <alignment horizontal="right"/>
    </xf>
    <xf numFmtId="1" fontId="1" fillId="0" borderId="17" xfId="1" applyFont="1" applyBorder="1"/>
    <xf numFmtId="1" fontId="1" fillId="0" borderId="17" xfId="1" applyFont="1" applyBorder="1" applyProtection="1"/>
    <xf numFmtId="176" fontId="1" fillId="0" borderId="0" xfId="1" applyNumberFormat="1" applyFont="1" applyProtection="1"/>
    <xf numFmtId="3" fontId="1" fillId="0" borderId="40" xfId="1" applyNumberFormat="1" applyFont="1" applyBorder="1"/>
    <xf numFmtId="1" fontId="1" fillId="0" borderId="15" xfId="1" applyFont="1" applyBorder="1"/>
    <xf numFmtId="3" fontId="1" fillId="0" borderId="40" xfId="1" applyNumberFormat="1" applyFont="1" applyBorder="1" applyProtection="1"/>
    <xf numFmtId="3" fontId="1" fillId="0" borderId="41" xfId="1" applyNumberFormat="1" applyFont="1" applyBorder="1"/>
    <xf numFmtId="1" fontId="1" fillId="0" borderId="42" xfId="1" applyNumberFormat="1" applyFont="1" applyBorder="1" applyProtection="1"/>
    <xf numFmtId="1" fontId="1" fillId="0" borderId="18" xfId="1" applyFont="1" applyBorder="1" applyAlignment="1" applyProtection="1">
      <alignment horizontal="left"/>
    </xf>
    <xf numFmtId="1" fontId="1" fillId="0" borderId="19" xfId="1" applyFont="1" applyBorder="1"/>
    <xf numFmtId="1" fontId="1" fillId="0" borderId="43" xfId="1" applyNumberFormat="1" applyFont="1" applyBorder="1" applyProtection="1"/>
    <xf numFmtId="3" fontId="1" fillId="0" borderId="44" xfId="1" applyNumberFormat="1" applyFont="1" applyBorder="1"/>
    <xf numFmtId="3" fontId="1" fillId="0" borderId="45" xfId="1" applyNumberFormat="1" applyFont="1" applyBorder="1"/>
    <xf numFmtId="3" fontId="1" fillId="0" borderId="46" xfId="1" applyNumberFormat="1" applyFont="1" applyBorder="1"/>
    <xf numFmtId="3" fontId="1" fillId="0" borderId="36" xfId="1" applyNumberFormat="1" applyFont="1" applyBorder="1"/>
    <xf numFmtId="1" fontId="1" fillId="0" borderId="22" xfId="1" applyFont="1" applyBorder="1"/>
    <xf numFmtId="1" fontId="1" fillId="0" borderId="2" xfId="1" applyBorder="1" applyAlignment="1" applyProtection="1">
      <alignment horizontal="left"/>
    </xf>
    <xf numFmtId="1" fontId="1" fillId="0" borderId="2" xfId="1" quotePrefix="1" applyBorder="1" applyAlignment="1" applyProtection="1">
      <alignment horizontal="left"/>
    </xf>
    <xf numFmtId="1" fontId="7" fillId="0" borderId="1" xfId="1" applyFont="1" applyBorder="1" applyAlignment="1" applyProtection="1">
      <alignment horizontal="left"/>
    </xf>
    <xf numFmtId="1" fontId="5" fillId="0" borderId="47" xfId="1" quotePrefix="1" applyFont="1" applyBorder="1" applyAlignment="1" applyProtection="1">
      <alignment horizontal="center"/>
    </xf>
    <xf numFmtId="1" fontId="5" fillId="0" borderId="4" xfId="1" quotePrefix="1" applyFont="1" applyBorder="1" applyAlignment="1" applyProtection="1">
      <alignment horizontal="center"/>
    </xf>
    <xf numFmtId="1" fontId="5" fillId="0" borderId="49" xfId="1" quotePrefix="1" applyFont="1" applyBorder="1" applyAlignment="1" applyProtection="1">
      <alignment horizontal="center"/>
    </xf>
    <xf numFmtId="1" fontId="5" fillId="0" borderId="50" xfId="1" quotePrefix="1" applyFont="1" applyBorder="1" applyAlignment="1" applyProtection="1">
      <alignment horizontal="center"/>
    </xf>
    <xf numFmtId="1" fontId="10" fillId="0" borderId="51" xfId="1" applyFont="1" applyBorder="1"/>
    <xf numFmtId="1" fontId="1" fillId="0" borderId="52" xfId="1" applyBorder="1" applyAlignment="1" applyProtection="1">
      <alignment horizontal="left"/>
    </xf>
    <xf numFmtId="1" fontId="1" fillId="0" borderId="26" xfId="1" applyFont="1" applyBorder="1" applyAlignment="1" applyProtection="1">
      <alignment horizontal="left"/>
    </xf>
    <xf numFmtId="1" fontId="1" fillId="0" borderId="53" xfId="1" applyBorder="1"/>
    <xf numFmtId="1" fontId="1" fillId="0" borderId="51" xfId="1" applyBorder="1" applyAlignment="1" applyProtection="1">
      <alignment horizontal="left"/>
    </xf>
    <xf numFmtId="1" fontId="1" fillId="0" borderId="21" xfId="1" applyFont="1" applyBorder="1" applyAlignment="1" applyProtection="1">
      <alignment horizontal="left"/>
    </xf>
    <xf numFmtId="1" fontId="1" fillId="0" borderId="55" xfId="1" applyFont="1" applyBorder="1" applyAlignment="1" applyProtection="1">
      <alignment horizontal="left"/>
    </xf>
    <xf numFmtId="1" fontId="1" fillId="0" borderId="51" xfId="1" applyFont="1" applyBorder="1" applyAlignment="1" applyProtection="1">
      <alignment horizontal="left"/>
    </xf>
    <xf numFmtId="1" fontId="1" fillId="0" borderId="26" xfId="1" quotePrefix="1" applyFont="1" applyBorder="1" applyAlignment="1" applyProtection="1">
      <alignment horizontal="left"/>
    </xf>
    <xf numFmtId="1" fontId="1" fillId="0" borderId="55" xfId="1" applyBorder="1" applyAlignment="1" applyProtection="1">
      <alignment horizontal="left"/>
    </xf>
    <xf numFmtId="1" fontId="1" fillId="0" borderId="26" xfId="1" quotePrefix="1" applyBorder="1" applyAlignment="1" applyProtection="1">
      <alignment horizontal="left"/>
    </xf>
    <xf numFmtId="1" fontId="1" fillId="0" borderId="56" xfId="1" applyBorder="1" applyAlignment="1" applyProtection="1">
      <alignment horizontal="left"/>
    </xf>
    <xf numFmtId="1" fontId="1" fillId="0" borderId="26" xfId="1" applyBorder="1" applyAlignment="1" applyProtection="1">
      <alignment horizontal="right"/>
    </xf>
    <xf numFmtId="1" fontId="1" fillId="0" borderId="57" xfId="1" applyBorder="1" applyProtection="1"/>
    <xf numFmtId="1" fontId="1" fillId="0" borderId="57" xfId="1" applyBorder="1"/>
    <xf numFmtId="1" fontId="1" fillId="0" borderId="54" xfId="1" applyFont="1" applyBorder="1"/>
    <xf numFmtId="1" fontId="1" fillId="0" borderId="21" xfId="1" applyFont="1" applyBorder="1"/>
    <xf numFmtId="1" fontId="1" fillId="0" borderId="53" xfId="1" applyFont="1" applyBorder="1"/>
    <xf numFmtId="1" fontId="6" fillId="0" borderId="26" xfId="1" applyFont="1" applyBorder="1" applyProtection="1">
      <protection locked="0"/>
    </xf>
    <xf numFmtId="1" fontId="1" fillId="0" borderId="52" xfId="1" applyFont="1" applyBorder="1" applyAlignment="1" applyProtection="1">
      <alignment horizontal="left"/>
    </xf>
    <xf numFmtId="1" fontId="10" fillId="0" borderId="55" xfId="1" applyFont="1" applyBorder="1" applyAlignment="1" applyProtection="1">
      <alignment horizontal="left"/>
    </xf>
    <xf numFmtId="1" fontId="10" fillId="0" borderId="55" xfId="1" applyFont="1" applyBorder="1"/>
    <xf numFmtId="1" fontId="1" fillId="0" borderId="55" xfId="1" applyFont="1" applyBorder="1"/>
    <xf numFmtId="1" fontId="1" fillId="0" borderId="55" xfId="1" applyFont="1" applyBorder="1" applyProtection="1"/>
    <xf numFmtId="1" fontId="1" fillId="0" borderId="56" xfId="1" applyFont="1" applyBorder="1" applyAlignment="1" applyProtection="1">
      <alignment horizontal="left"/>
    </xf>
    <xf numFmtId="1" fontId="1" fillId="0" borderId="26" xfId="1" applyFont="1" applyBorder="1" applyAlignment="1" applyProtection="1">
      <alignment horizontal="right"/>
    </xf>
    <xf numFmtId="1" fontId="1" fillId="0" borderId="26" xfId="1" applyFont="1" applyBorder="1"/>
    <xf numFmtId="1" fontId="1" fillId="0" borderId="51" xfId="1" quotePrefix="1" applyFont="1" applyBorder="1" applyAlignment="1" applyProtection="1">
      <alignment horizontal="left"/>
    </xf>
    <xf numFmtId="1" fontId="1" fillId="0" borderId="57" xfId="1" applyFont="1" applyBorder="1" applyProtection="1"/>
    <xf numFmtId="1" fontId="1" fillId="0" borderId="57" xfId="1" applyFont="1" applyBorder="1"/>
    <xf numFmtId="1" fontId="1" fillId="0" borderId="24" xfId="1" quotePrefix="1" applyFont="1" applyBorder="1" applyAlignment="1" applyProtection="1">
      <alignment horizontal="distributed"/>
    </xf>
    <xf numFmtId="1" fontId="1" fillId="0" borderId="7" xfId="1" quotePrefix="1" applyFont="1" applyBorder="1" applyAlignment="1" applyProtection="1">
      <alignment horizontal="distributed"/>
    </xf>
    <xf numFmtId="1" fontId="1" fillId="0" borderId="24" xfId="1" applyBorder="1" applyAlignment="1" applyProtection="1">
      <alignment horizontal="distributed"/>
    </xf>
    <xf numFmtId="1" fontId="1" fillId="0" borderId="25" xfId="1" quotePrefix="1" applyFont="1" applyBorder="1" applyAlignment="1" applyProtection="1">
      <alignment horizontal="distributed"/>
    </xf>
    <xf numFmtId="1" fontId="1" fillId="0" borderId="58" xfId="1" quotePrefix="1" applyBorder="1" applyAlignment="1" applyProtection="1">
      <alignment horizontal="left"/>
    </xf>
    <xf numFmtId="1" fontId="1" fillId="0" borderId="0" xfId="1" quotePrefix="1" applyFont="1" applyBorder="1" applyAlignment="1" applyProtection="1">
      <alignment horizontal="distributed"/>
    </xf>
    <xf numFmtId="1" fontId="1" fillId="0" borderId="24" xfId="1" quotePrefix="1" applyFont="1" applyBorder="1" applyAlignment="1" applyProtection="1">
      <alignment horizontal="distributed" wrapText="1"/>
    </xf>
    <xf numFmtId="1" fontId="1" fillId="0" borderId="0" xfId="1" applyBorder="1" applyAlignment="1" applyProtection="1">
      <alignment horizontal="distributed"/>
    </xf>
    <xf numFmtId="1" fontId="1" fillId="0" borderId="7" xfId="1" applyBorder="1" applyAlignment="1">
      <alignment horizontal="distributed"/>
    </xf>
    <xf numFmtId="1" fontId="1" fillId="0" borderId="58" xfId="1" applyBorder="1"/>
    <xf numFmtId="1" fontId="1" fillId="0" borderId="7" xfId="1" applyFont="1" applyBorder="1" applyAlignment="1">
      <alignment horizontal="distributed"/>
    </xf>
    <xf numFmtId="1" fontId="6" fillId="0" borderId="58" xfId="1" applyFont="1" applyBorder="1" applyProtection="1">
      <protection locked="0"/>
    </xf>
    <xf numFmtId="1" fontId="1" fillId="0" borderId="24" xfId="1" applyBorder="1" applyAlignment="1" applyProtection="1">
      <alignment horizontal="distributed" shrinkToFit="1"/>
    </xf>
    <xf numFmtId="1" fontId="1" fillId="0" borderId="59" xfId="1" quotePrefix="1" applyFont="1" applyBorder="1" applyAlignment="1" applyProtection="1">
      <alignment horizontal="distributed"/>
    </xf>
    <xf numFmtId="1" fontId="1" fillId="0" borderId="0" xfId="1" applyFont="1" applyBorder="1" applyAlignment="1" applyProtection="1">
      <alignment horizontal="left" shrinkToFit="1"/>
    </xf>
    <xf numFmtId="1" fontId="1" fillId="0" borderId="0" xfId="1" applyFont="1" applyBorder="1" applyAlignment="1">
      <alignment shrinkToFit="1"/>
    </xf>
    <xf numFmtId="1" fontId="1" fillId="0" borderId="25" xfId="1" applyFont="1" applyBorder="1" applyAlignment="1">
      <alignment shrinkToFit="1"/>
    </xf>
    <xf numFmtId="1" fontId="1" fillId="0" borderId="24" xfId="1" applyFont="1" applyBorder="1" applyAlignment="1" applyProtection="1">
      <alignment horizontal="distributed"/>
    </xf>
    <xf numFmtId="1" fontId="1" fillId="0" borderId="0" xfId="1" applyFont="1" applyBorder="1" applyAlignment="1" applyProtection="1">
      <alignment horizontal="distributed"/>
    </xf>
    <xf numFmtId="1" fontId="1" fillId="0" borderId="0" xfId="1" quotePrefix="1" applyFont="1" applyBorder="1" applyAlignment="1" applyProtection="1">
      <alignment horizontal="left"/>
    </xf>
    <xf numFmtId="1" fontId="4" fillId="0" borderId="0" xfId="1" applyFont="1" applyAlignment="1"/>
    <xf numFmtId="1" fontId="4" fillId="0" borderId="0" xfId="1" applyFont="1" applyBorder="1" applyAlignment="1"/>
    <xf numFmtId="1" fontId="1" fillId="0" borderId="25" xfId="1" applyFont="1" applyBorder="1" applyAlignment="1" applyProtection="1">
      <alignment horizontal="distributed"/>
    </xf>
    <xf numFmtId="1" fontId="13" fillId="0" borderId="0" xfId="1" applyFont="1" applyAlignment="1">
      <alignment horizontal="right"/>
    </xf>
    <xf numFmtId="177" fontId="14" fillId="0" borderId="0" xfId="1" applyNumberFormat="1" applyFont="1" applyAlignment="1">
      <alignment horizontal="center"/>
    </xf>
    <xf numFmtId="177" fontId="1" fillId="0" borderId="7" xfId="1" applyNumberFormat="1" applyBorder="1"/>
    <xf numFmtId="177" fontId="6" fillId="0" borderId="32" xfId="1" applyNumberFormat="1" applyFont="1" applyBorder="1"/>
    <xf numFmtId="177" fontId="6" fillId="0" borderId="6" xfId="1" applyNumberFormat="1" applyFont="1" applyBorder="1"/>
    <xf numFmtId="3" fontId="6" fillId="0" borderId="60" xfId="1" applyNumberFormat="1" applyFont="1" applyBorder="1"/>
    <xf numFmtId="3" fontId="6" fillId="0" borderId="9" xfId="1" applyNumberFormat="1" applyFont="1" applyBorder="1"/>
    <xf numFmtId="3" fontId="6" fillId="0" borderId="61" xfId="1" applyNumberFormat="1" applyFont="1" applyBorder="1" applyProtection="1"/>
    <xf numFmtId="3" fontId="6" fillId="0" borderId="62" xfId="1" applyNumberFormat="1" applyFont="1" applyBorder="1" applyProtection="1"/>
    <xf numFmtId="3" fontId="6" fillId="0" borderId="23" xfId="1" applyNumberFormat="1" applyFont="1" applyBorder="1"/>
    <xf numFmtId="3" fontId="6" fillId="0" borderId="62" xfId="1" applyNumberFormat="1" applyFont="1" applyBorder="1"/>
    <xf numFmtId="3" fontId="6" fillId="0" borderId="61" xfId="1" applyNumberFormat="1" applyFont="1" applyBorder="1"/>
    <xf numFmtId="3" fontId="6" fillId="0" borderId="64" xfId="1" applyNumberFormat="1" applyFont="1" applyBorder="1"/>
    <xf numFmtId="177" fontId="6" fillId="0" borderId="65" xfId="1" applyNumberFormat="1" applyFont="1" applyBorder="1"/>
    <xf numFmtId="3" fontId="6" fillId="0" borderId="39" xfId="1" applyNumberFormat="1" applyFont="1" applyBorder="1" applyProtection="1"/>
    <xf numFmtId="3" fontId="6" fillId="0" borderId="48" xfId="1" applyNumberFormat="1" applyFont="1" applyBorder="1" applyProtection="1"/>
    <xf numFmtId="1" fontId="1" fillId="0" borderId="25" xfId="1" applyFont="1" applyBorder="1" applyAlignment="1" applyProtection="1">
      <alignment horizontal="right"/>
    </xf>
    <xf numFmtId="177" fontId="6" fillId="0" borderId="9" xfId="1" applyNumberFormat="1" applyFont="1" applyBorder="1"/>
    <xf numFmtId="177" fontId="6" fillId="0" borderId="12" xfId="1" applyNumberFormat="1" applyFont="1" applyBorder="1"/>
    <xf numFmtId="177" fontId="6" fillId="0" borderId="67" xfId="1" applyNumberFormat="1" applyFont="1" applyBorder="1"/>
    <xf numFmtId="177" fontId="6" fillId="0" borderId="69" xfId="1" applyNumberFormat="1" applyFont="1" applyBorder="1"/>
    <xf numFmtId="177" fontId="6" fillId="0" borderId="10" xfId="1" applyNumberFormat="1" applyFont="1" applyBorder="1"/>
    <xf numFmtId="177" fontId="6" fillId="0" borderId="12" xfId="1" applyNumberFormat="1" applyFont="1" applyBorder="1" applyProtection="1"/>
    <xf numFmtId="177" fontId="6" fillId="0" borderId="70" xfId="1" applyNumberFormat="1" applyFont="1" applyBorder="1"/>
    <xf numFmtId="177" fontId="6" fillId="0" borderId="28" xfId="1" applyNumberFormat="1" applyFont="1" applyBorder="1"/>
    <xf numFmtId="177" fontId="6" fillId="0" borderId="71" xfId="1" applyNumberFormat="1" applyFont="1" applyBorder="1"/>
    <xf numFmtId="177" fontId="6" fillId="0" borderId="50" xfId="1" applyNumberFormat="1" applyFont="1" applyBorder="1"/>
    <xf numFmtId="177" fontId="6" fillId="0" borderId="50" xfId="1" applyNumberFormat="1" applyFont="1" applyBorder="1" applyProtection="1"/>
    <xf numFmtId="177" fontId="6" fillId="0" borderId="70" xfId="1" applyNumberFormat="1" applyFont="1" applyBorder="1" applyProtection="1"/>
    <xf numFmtId="177" fontId="1" fillId="0" borderId="72" xfId="1" applyNumberFormat="1" applyBorder="1"/>
    <xf numFmtId="177" fontId="6" fillId="0" borderId="73" xfId="1" applyNumberFormat="1" applyFont="1" applyBorder="1"/>
    <xf numFmtId="177" fontId="6" fillId="0" borderId="74" xfId="1" applyNumberFormat="1" applyFont="1" applyBorder="1"/>
    <xf numFmtId="1" fontId="15" fillId="0" borderId="75" xfId="1" applyFont="1" applyBorder="1" applyAlignment="1" applyProtection="1">
      <alignment horizontal="center"/>
    </xf>
    <xf numFmtId="1" fontId="15" fillId="0" borderId="76" xfId="1" quotePrefix="1" applyFont="1" applyBorder="1" applyAlignment="1" applyProtection="1">
      <alignment horizontal="center"/>
    </xf>
    <xf numFmtId="1" fontId="8" fillId="0" borderId="0" xfId="1" quotePrefix="1" applyFont="1" applyAlignment="1">
      <alignment horizontal="left"/>
    </xf>
    <xf numFmtId="1" fontId="8" fillId="0" borderId="0" xfId="1" quotePrefix="1" applyFont="1" applyBorder="1" applyAlignment="1">
      <alignment horizontal="left"/>
    </xf>
    <xf numFmtId="1" fontId="13" fillId="0" borderId="24" xfId="1" applyFont="1" applyBorder="1" applyAlignment="1" applyProtection="1">
      <alignment horizontal="distributed"/>
    </xf>
    <xf numFmtId="1" fontId="1" fillId="0" borderId="24" xfId="1" applyFont="1" applyBorder="1" applyAlignment="1" applyProtection="1">
      <alignment horizontal="distributed" shrinkToFit="1"/>
    </xf>
    <xf numFmtId="1" fontId="1" fillId="0" borderId="7" xfId="1" applyFont="1" applyBorder="1" applyAlignment="1" applyProtection="1">
      <alignment horizontal="distributed"/>
    </xf>
    <xf numFmtId="1" fontId="1" fillId="0" borderId="55" xfId="1" applyBorder="1" applyAlignment="1" applyProtection="1">
      <alignment horizontal="right"/>
    </xf>
    <xf numFmtId="1" fontId="1" fillId="0" borderId="24" xfId="1" applyFont="1" applyBorder="1" applyAlignment="1" applyProtection="1">
      <alignment shrinkToFit="1"/>
    </xf>
    <xf numFmtId="1" fontId="1" fillId="0" borderId="2" xfId="1" applyFont="1" applyBorder="1" applyAlignment="1" applyProtection="1">
      <alignment horizontal="left"/>
    </xf>
    <xf numFmtId="1" fontId="16" fillId="0" borderId="78" xfId="1" applyFont="1" applyBorder="1" applyAlignment="1">
      <alignment horizontal="distributed" vertical="center"/>
    </xf>
    <xf numFmtId="0" fontId="16" fillId="0" borderId="78" xfId="0" applyFont="1" applyBorder="1" applyAlignment="1">
      <alignment vertical="center"/>
    </xf>
    <xf numFmtId="1" fontId="1" fillId="0" borderId="2" xfId="1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1" fontId="13" fillId="0" borderId="24" xfId="1" quotePrefix="1" applyFont="1" applyBorder="1" applyAlignment="1" applyProtection="1">
      <alignment horizontal="distributed"/>
    </xf>
    <xf numFmtId="1" fontId="1" fillId="0" borderId="55" xfId="1" applyFont="1" applyBorder="1" applyAlignment="1" applyProtection="1">
      <alignment horizontal="right"/>
    </xf>
    <xf numFmtId="1" fontId="1" fillId="0" borderId="79" xfId="1" applyFont="1" applyBorder="1" applyAlignment="1" applyProtection="1">
      <alignment horizontal="right"/>
    </xf>
    <xf numFmtId="1" fontId="1" fillId="0" borderId="21" xfId="1" applyBorder="1" applyAlignment="1" applyProtection="1">
      <alignment horizontal="right"/>
    </xf>
    <xf numFmtId="1" fontId="1" fillId="0" borderId="21" xfId="1" applyFont="1" applyBorder="1" applyAlignment="1" applyProtection="1">
      <alignment horizontal="right"/>
    </xf>
    <xf numFmtId="3" fontId="1" fillId="0" borderId="80" xfId="1" applyNumberFormat="1" applyBorder="1"/>
    <xf numFmtId="1" fontId="1" fillId="0" borderId="81" xfId="1" applyBorder="1"/>
    <xf numFmtId="1" fontId="1" fillId="0" borderId="83" xfId="1" applyFont="1" applyBorder="1" applyAlignment="1" applyProtection="1">
      <alignment horizontal="distributed"/>
    </xf>
    <xf numFmtId="1" fontId="1" fillId="0" borderId="7" xfId="1" applyBorder="1" applyAlignment="1" applyProtection="1">
      <alignment horizontal="distributed"/>
    </xf>
    <xf numFmtId="1" fontId="1" fillId="0" borderId="25" xfId="1" quotePrefix="1" applyFont="1" applyBorder="1" applyAlignment="1" applyProtection="1">
      <alignment horizontal="distributed" wrapText="1"/>
    </xf>
    <xf numFmtId="3" fontId="1" fillId="0" borderId="84" xfId="1" applyNumberFormat="1" applyFont="1" applyBorder="1"/>
    <xf numFmtId="177" fontId="6" fillId="0" borderId="85" xfId="1" applyNumberFormat="1" applyFont="1" applyBorder="1"/>
    <xf numFmtId="1" fontId="1" fillId="0" borderId="86" xfId="1" applyNumberFormat="1" applyBorder="1" applyProtection="1"/>
    <xf numFmtId="1" fontId="1" fillId="0" borderId="88" xfId="1" applyBorder="1"/>
    <xf numFmtId="3" fontId="6" fillId="0" borderId="64" xfId="1" applyNumberFormat="1" applyFont="1" applyBorder="1" applyProtection="1"/>
    <xf numFmtId="177" fontId="6" fillId="0" borderId="89" xfId="1" applyNumberFormat="1" applyFont="1" applyBorder="1"/>
    <xf numFmtId="3" fontId="6" fillId="0" borderId="0" xfId="1" applyNumberFormat="1" applyFont="1" applyBorder="1" applyProtection="1"/>
    <xf numFmtId="1" fontId="1" fillId="0" borderId="0" xfId="1" applyFont="1" applyBorder="1" applyAlignment="1" applyProtection="1">
      <alignment horizontal="left"/>
    </xf>
    <xf numFmtId="177" fontId="6" fillId="0" borderId="0" xfId="1" applyNumberFormat="1" applyFont="1" applyBorder="1" applyProtection="1"/>
    <xf numFmtId="1" fontId="1" fillId="0" borderId="86" xfId="1" applyNumberFormat="1" applyFont="1" applyBorder="1" applyProtection="1"/>
    <xf numFmtId="1" fontId="1" fillId="0" borderId="87" xfId="1" applyFont="1" applyBorder="1"/>
    <xf numFmtId="1" fontId="1" fillId="0" borderId="88" xfId="1" applyFont="1" applyBorder="1" applyProtection="1"/>
    <xf numFmtId="177" fontId="6" fillId="0" borderId="89" xfId="1" applyNumberFormat="1" applyFont="1" applyBorder="1" applyProtection="1"/>
    <xf numFmtId="1" fontId="1" fillId="0" borderId="53" xfId="1" applyBorder="1" applyAlignment="1" applyProtection="1">
      <alignment horizontal="left"/>
    </xf>
    <xf numFmtId="3" fontId="6" fillId="0" borderId="60" xfId="1" applyNumberFormat="1" applyFont="1" applyBorder="1" applyProtection="1"/>
    <xf numFmtId="1" fontId="1" fillId="0" borderId="95" xfId="1" applyBorder="1"/>
    <xf numFmtId="1" fontId="1" fillId="0" borderId="99" xfId="1" applyBorder="1"/>
    <xf numFmtId="177" fontId="6" fillId="0" borderId="102" xfId="1" applyNumberFormat="1" applyFont="1" applyBorder="1"/>
    <xf numFmtId="1" fontId="1" fillId="0" borderId="103" xfId="1" applyNumberFormat="1" applyFont="1" applyBorder="1" applyProtection="1"/>
    <xf numFmtId="1" fontId="1" fillId="0" borderId="103" xfId="1" applyNumberFormat="1" applyBorder="1" applyProtection="1"/>
    <xf numFmtId="1" fontId="5" fillId="0" borderId="70" xfId="1" quotePrefix="1" applyFont="1" applyBorder="1" applyAlignment="1" applyProtection="1">
      <alignment horizontal="center"/>
    </xf>
    <xf numFmtId="1" fontId="5" fillId="0" borderId="7" xfId="1" applyFont="1" applyBorder="1" applyAlignment="1" applyProtection="1">
      <alignment horizontal="left"/>
    </xf>
    <xf numFmtId="177" fontId="5" fillId="0" borderId="7" xfId="1" applyNumberFormat="1" applyFont="1" applyBorder="1" applyAlignment="1" applyProtection="1">
      <alignment horizontal="left"/>
    </xf>
    <xf numFmtId="3" fontId="6" fillId="0" borderId="10" xfId="1" applyNumberFormat="1" applyFont="1" applyBorder="1"/>
    <xf numFmtId="3" fontId="6" fillId="0" borderId="106" xfId="1" applyNumberFormat="1" applyFont="1" applyBorder="1" applyProtection="1"/>
    <xf numFmtId="1" fontId="1" fillId="0" borderId="95" xfId="1" applyNumberFormat="1" applyBorder="1" applyProtection="1"/>
    <xf numFmtId="1" fontId="1" fillId="0" borderId="96" xfId="1" applyBorder="1" applyAlignment="1" applyProtection="1">
      <alignment horizontal="left"/>
    </xf>
    <xf numFmtId="1" fontId="1" fillId="0" borderId="96" xfId="1" applyBorder="1"/>
    <xf numFmtId="1" fontId="1" fillId="0" borderId="100" xfId="1" applyBorder="1"/>
    <xf numFmtId="3" fontId="6" fillId="0" borderId="101" xfId="1" applyNumberFormat="1" applyFont="1" applyBorder="1" applyProtection="1"/>
    <xf numFmtId="3" fontId="6" fillId="0" borderId="99" xfId="1" applyNumberFormat="1" applyFont="1" applyBorder="1"/>
    <xf numFmtId="3" fontId="1" fillId="0" borderId="35" xfId="1" applyNumberFormat="1" applyFont="1" applyBorder="1"/>
    <xf numFmtId="177" fontId="1" fillId="0" borderId="107" xfId="1" applyNumberFormat="1" applyBorder="1" applyProtection="1"/>
    <xf numFmtId="1" fontId="1" fillId="0" borderId="24" xfId="1" applyFont="1" applyBorder="1" applyAlignment="1" applyProtection="1">
      <alignment horizontal="distributed"/>
      <protection locked="0"/>
    </xf>
    <xf numFmtId="1" fontId="13" fillId="0" borderId="24" xfId="1" applyFont="1" applyBorder="1" applyAlignment="1" applyProtection="1">
      <alignment horizontal="distributed"/>
      <protection locked="0"/>
    </xf>
    <xf numFmtId="1" fontId="1" fillId="0" borderId="7" xfId="1" applyFont="1" applyBorder="1" applyAlignment="1" applyProtection="1">
      <alignment horizontal="distributed"/>
      <protection locked="0"/>
    </xf>
    <xf numFmtId="1" fontId="5" fillId="0" borderId="6" xfId="1" applyFont="1" applyBorder="1"/>
    <xf numFmtId="1" fontId="5" fillId="0" borderId="7" xfId="1" applyFont="1" applyBorder="1"/>
    <xf numFmtId="1" fontId="1" fillId="0" borderId="24" xfId="1" applyFont="1" applyBorder="1" applyAlignment="1" applyProtection="1">
      <alignment horizontal="right" vertical="top"/>
    </xf>
    <xf numFmtId="1" fontId="5" fillId="0" borderId="0" xfId="1" applyFont="1" applyBorder="1"/>
    <xf numFmtId="1" fontId="5" fillId="0" borderId="0" xfId="1" applyFont="1" applyBorder="1" applyAlignment="1" applyProtection="1">
      <alignment horizontal="left"/>
    </xf>
    <xf numFmtId="3" fontId="6" fillId="0" borderId="0" xfId="1" applyNumberFormat="1" applyFont="1" applyBorder="1"/>
    <xf numFmtId="177" fontId="6" fillId="0" borderId="0" xfId="1" applyNumberFormat="1" applyFont="1" applyBorder="1"/>
    <xf numFmtId="1" fontId="1" fillId="0" borderId="21" xfId="1" applyBorder="1"/>
    <xf numFmtId="1" fontId="1" fillId="0" borderId="108" xfId="1" quotePrefix="1" applyFont="1" applyBorder="1" applyAlignment="1" applyProtection="1">
      <alignment horizontal="distributed"/>
    </xf>
    <xf numFmtId="1" fontId="1" fillId="0" borderId="58" xfId="1" applyFont="1" applyBorder="1" applyAlignment="1" applyProtection="1">
      <alignment horizontal="left"/>
    </xf>
    <xf numFmtId="177" fontId="6" fillId="0" borderId="109" xfId="1" applyNumberFormat="1" applyFont="1" applyBorder="1"/>
    <xf numFmtId="1" fontId="15" fillId="0" borderId="110" xfId="1" applyFont="1" applyBorder="1" applyAlignment="1" applyProtection="1">
      <alignment horizontal="center"/>
    </xf>
    <xf numFmtId="1" fontId="5" fillId="0" borderId="111" xfId="1" quotePrefix="1" applyFont="1" applyBorder="1" applyAlignment="1" applyProtection="1">
      <alignment horizontal="center"/>
    </xf>
    <xf numFmtId="1" fontId="5" fillId="0" borderId="99" xfId="1" applyFont="1" applyBorder="1"/>
    <xf numFmtId="1" fontId="5" fillId="0" borderId="96" xfId="1" applyFont="1" applyBorder="1" applyAlignment="1" applyProtection="1">
      <alignment horizontal="left"/>
    </xf>
    <xf numFmtId="1" fontId="5" fillId="0" borderId="96" xfId="1" applyFont="1" applyBorder="1"/>
    <xf numFmtId="1" fontId="1" fillId="0" borderId="113" xfId="1" applyBorder="1"/>
    <xf numFmtId="1" fontId="5" fillId="0" borderId="114" xfId="1" applyFont="1" applyBorder="1"/>
    <xf numFmtId="1" fontId="5" fillId="0" borderId="87" xfId="1" applyFont="1" applyBorder="1" applyAlignment="1" applyProtection="1">
      <alignment horizontal="left"/>
    </xf>
    <xf numFmtId="1" fontId="5" fillId="0" borderId="87" xfId="1" applyFont="1" applyBorder="1"/>
    <xf numFmtId="3" fontId="6" fillId="0" borderId="114" xfId="1" applyNumberFormat="1" applyFont="1" applyBorder="1"/>
    <xf numFmtId="177" fontId="5" fillId="0" borderId="87" xfId="1" applyNumberFormat="1" applyFont="1" applyBorder="1" applyAlignment="1" applyProtection="1">
      <alignment horizontal="left"/>
    </xf>
    <xf numFmtId="177" fontId="1" fillId="0" borderId="87" xfId="1" applyNumberFormat="1" applyBorder="1"/>
    <xf numFmtId="1" fontId="1" fillId="0" borderId="88" xfId="1" applyFont="1" applyBorder="1"/>
    <xf numFmtId="177" fontId="5" fillId="0" borderId="96" xfId="1" applyNumberFormat="1" applyFont="1" applyBorder="1" applyAlignment="1" applyProtection="1">
      <alignment horizontal="left"/>
    </xf>
    <xf numFmtId="177" fontId="1" fillId="0" borderId="96" xfId="1" applyNumberFormat="1" applyBorder="1"/>
    <xf numFmtId="1" fontId="1" fillId="0" borderId="96" xfId="1" applyFont="1" applyBorder="1"/>
    <xf numFmtId="1" fontId="1" fillId="0" borderId="100" xfId="1" applyFont="1" applyBorder="1"/>
    <xf numFmtId="3" fontId="6" fillId="0" borderId="101" xfId="1" applyNumberFormat="1" applyFont="1" applyBorder="1"/>
    <xf numFmtId="3" fontId="6" fillId="0" borderId="115" xfId="1" applyNumberFormat="1" applyFont="1" applyBorder="1"/>
    <xf numFmtId="3" fontId="6" fillId="0" borderId="39" xfId="1" applyNumberFormat="1" applyFont="1" applyBorder="1"/>
    <xf numFmtId="3" fontId="6" fillId="0" borderId="48" xfId="1" applyNumberFormat="1" applyFont="1" applyBorder="1"/>
    <xf numFmtId="1" fontId="1" fillId="0" borderId="58" xfId="1" applyBorder="1" applyAlignment="1" applyProtection="1">
      <alignment horizontal="left"/>
    </xf>
    <xf numFmtId="1" fontId="1" fillId="0" borderId="100" xfId="1" applyBorder="1" applyProtection="1"/>
    <xf numFmtId="177" fontId="6" fillId="0" borderId="116" xfId="1" applyNumberFormat="1" applyFont="1" applyBorder="1"/>
    <xf numFmtId="1" fontId="1" fillId="0" borderId="95" xfId="1" applyFont="1" applyBorder="1" applyProtection="1"/>
    <xf numFmtId="1" fontId="1" fillId="0" borderId="100" xfId="1" applyFont="1" applyBorder="1" applyProtection="1"/>
    <xf numFmtId="177" fontId="6" fillId="0" borderId="102" xfId="1" applyNumberFormat="1" applyFont="1" applyBorder="1" applyProtection="1"/>
    <xf numFmtId="177" fontId="6" fillId="0" borderId="117" xfId="1" applyNumberFormat="1" applyFont="1" applyBorder="1"/>
    <xf numFmtId="3" fontId="1" fillId="2" borderId="48" xfId="1" applyNumberFormat="1" applyFont="1" applyFill="1" applyBorder="1"/>
    <xf numFmtId="1" fontId="1" fillId="0" borderId="112" xfId="1" applyBorder="1"/>
    <xf numFmtId="1" fontId="1" fillId="0" borderId="95" xfId="1" applyFont="1" applyBorder="1"/>
    <xf numFmtId="1" fontId="1" fillId="0" borderId="17" xfId="1" applyNumberFormat="1" applyBorder="1" applyProtection="1"/>
    <xf numFmtId="1" fontId="5" fillId="0" borderId="3" xfId="1" applyFont="1" applyBorder="1"/>
    <xf numFmtId="1" fontId="5" fillId="0" borderId="4" xfId="1" applyFont="1" applyBorder="1" applyAlignment="1" applyProtection="1">
      <alignment horizontal="left"/>
    </xf>
    <xf numFmtId="1" fontId="1" fillId="2" borderId="118" xfId="1" applyNumberFormat="1" applyFill="1" applyBorder="1" applyProtection="1"/>
    <xf numFmtId="1" fontId="5" fillId="2" borderId="29" xfId="1" applyFont="1" applyFill="1" applyBorder="1"/>
    <xf numFmtId="1" fontId="5" fillId="2" borderId="28" xfId="1" applyFont="1" applyFill="1" applyBorder="1" applyAlignment="1" applyProtection="1">
      <alignment horizontal="left"/>
    </xf>
    <xf numFmtId="1" fontId="5" fillId="2" borderId="28" xfId="1" applyFont="1" applyFill="1" applyBorder="1"/>
    <xf numFmtId="1" fontId="1" fillId="2" borderId="28" xfId="1" applyFill="1" applyBorder="1"/>
    <xf numFmtId="38" fontId="6" fillId="2" borderId="27" xfId="3" applyFont="1" applyFill="1" applyBorder="1" applyAlignment="1" applyProtection="1"/>
    <xf numFmtId="38" fontId="6" fillId="2" borderId="46" xfId="3" applyFont="1" applyFill="1" applyBorder="1" applyAlignment="1" applyProtection="1"/>
    <xf numFmtId="38" fontId="6" fillId="2" borderId="119" xfId="3" applyFont="1" applyFill="1" applyBorder="1" applyAlignment="1"/>
    <xf numFmtId="1" fontId="15" fillId="0" borderId="0" xfId="1" applyFont="1" applyBorder="1" applyAlignment="1" applyProtection="1">
      <alignment horizontal="center"/>
    </xf>
    <xf numFmtId="1" fontId="15" fillId="0" borderId="104" xfId="1" quotePrefix="1" applyFont="1" applyBorder="1" applyAlignment="1" applyProtection="1">
      <alignment horizontal="center"/>
    </xf>
    <xf numFmtId="1" fontId="5" fillId="0" borderId="94" xfId="1" quotePrefix="1" applyFont="1" applyBorder="1" applyAlignment="1" applyProtection="1">
      <alignment horizontal="center"/>
    </xf>
    <xf numFmtId="1" fontId="1" fillId="0" borderId="113" xfId="1" applyFont="1" applyBorder="1" applyAlignment="1" applyProtection="1">
      <alignment horizontal="right"/>
    </xf>
    <xf numFmtId="1" fontId="5" fillId="0" borderId="96" xfId="1" quotePrefix="1" applyFont="1" applyBorder="1" applyAlignment="1" applyProtection="1">
      <alignment horizontal="right"/>
    </xf>
    <xf numFmtId="1" fontId="5" fillId="0" borderId="65" xfId="1" quotePrefix="1" applyFont="1" applyBorder="1" applyAlignment="1" applyProtection="1">
      <alignment horizontal="center"/>
    </xf>
    <xf numFmtId="1" fontId="5" fillId="0" borderId="7" xfId="1" quotePrefix="1" applyFont="1" applyBorder="1" applyAlignment="1" applyProtection="1">
      <alignment horizontal="right"/>
    </xf>
    <xf numFmtId="1" fontId="1" fillId="0" borderId="99" xfId="1" applyFont="1" applyBorder="1"/>
    <xf numFmtId="1" fontId="1" fillId="0" borderId="96" xfId="1" applyFont="1" applyBorder="1" applyProtection="1">
      <protection locked="0"/>
    </xf>
    <xf numFmtId="1" fontId="1" fillId="0" borderId="113" xfId="1" applyBorder="1" applyAlignment="1" applyProtection="1">
      <alignment horizontal="right"/>
    </xf>
    <xf numFmtId="1" fontId="5" fillId="0" borderId="7" xfId="1" applyFont="1" applyBorder="1" applyAlignment="1" applyProtection="1">
      <alignment horizontal="center" vertical="center"/>
    </xf>
    <xf numFmtId="1" fontId="5" fillId="0" borderId="96" xfId="1" applyFont="1" applyBorder="1" applyAlignment="1" applyProtection="1">
      <alignment horizontal="center" vertical="center"/>
    </xf>
    <xf numFmtId="177" fontId="19" fillId="0" borderId="32" xfId="1" applyNumberFormat="1" applyFont="1" applyBorder="1"/>
    <xf numFmtId="177" fontId="19" fillId="0" borderId="6" xfId="1" applyNumberFormat="1" applyFont="1" applyBorder="1"/>
    <xf numFmtId="3" fontId="19" fillId="0" borderId="60" xfId="1" applyNumberFormat="1" applyFont="1" applyBorder="1"/>
    <xf numFmtId="3" fontId="19" fillId="0" borderId="9" xfId="1" applyNumberFormat="1" applyFont="1" applyBorder="1"/>
    <xf numFmtId="177" fontId="19" fillId="0" borderId="9" xfId="1" applyNumberFormat="1" applyFont="1" applyBorder="1"/>
    <xf numFmtId="3" fontId="19" fillId="0" borderId="30" xfId="1" applyNumberFormat="1" applyFont="1" applyBorder="1" applyProtection="1"/>
    <xf numFmtId="177" fontId="19" fillId="0" borderId="12" xfId="1" applyNumberFormat="1" applyFont="1" applyBorder="1"/>
    <xf numFmtId="3" fontId="19" fillId="0" borderId="12" xfId="1" applyNumberFormat="1" applyFont="1" applyBorder="1"/>
    <xf numFmtId="177" fontId="19" fillId="0" borderId="69" xfId="1" applyNumberFormat="1" applyFont="1" applyBorder="1"/>
    <xf numFmtId="3" fontId="19" fillId="0" borderId="32" xfId="1" applyNumberFormat="1" applyFont="1" applyBorder="1" applyProtection="1"/>
    <xf numFmtId="3" fontId="19" fillId="0" borderId="6" xfId="1" applyNumberFormat="1" applyFont="1" applyBorder="1"/>
    <xf numFmtId="3" fontId="19" fillId="0" borderId="61" xfId="1" applyNumberFormat="1" applyFont="1" applyBorder="1" applyProtection="1"/>
    <xf numFmtId="3" fontId="19" fillId="0" borderId="40" xfId="1" applyNumberFormat="1" applyFont="1" applyBorder="1" applyProtection="1"/>
    <xf numFmtId="3" fontId="19" fillId="0" borderId="16" xfId="1" applyNumberFormat="1" applyFont="1" applyBorder="1"/>
    <xf numFmtId="177" fontId="19" fillId="0" borderId="67" xfId="1" applyNumberFormat="1" applyFont="1" applyBorder="1"/>
    <xf numFmtId="3" fontId="19" fillId="0" borderId="35" xfId="1" applyNumberFormat="1" applyFont="1" applyBorder="1" applyProtection="1"/>
    <xf numFmtId="3" fontId="19" fillId="0" borderId="31" xfId="1" applyNumberFormat="1" applyFont="1" applyBorder="1" applyProtection="1"/>
    <xf numFmtId="3" fontId="19" fillId="0" borderId="106" xfId="1" applyNumberFormat="1" applyFont="1" applyBorder="1" applyProtection="1"/>
    <xf numFmtId="3" fontId="19" fillId="0" borderId="10" xfId="1" applyNumberFormat="1" applyFont="1" applyBorder="1"/>
    <xf numFmtId="177" fontId="19" fillId="0" borderId="102" xfId="1" applyNumberFormat="1" applyFont="1" applyBorder="1"/>
    <xf numFmtId="3" fontId="19" fillId="0" borderId="101" xfId="1" applyNumberFormat="1" applyFont="1" applyBorder="1" applyProtection="1"/>
    <xf numFmtId="177" fontId="19" fillId="0" borderId="65" xfId="1" applyNumberFormat="1" applyFont="1" applyBorder="1"/>
    <xf numFmtId="3" fontId="19" fillId="0" borderId="36" xfId="1" applyNumberFormat="1" applyFont="1" applyBorder="1" applyProtection="1"/>
    <xf numFmtId="3" fontId="19" fillId="0" borderId="60" xfId="1" applyNumberFormat="1" applyFont="1" applyBorder="1" applyProtection="1"/>
    <xf numFmtId="177" fontId="19" fillId="0" borderId="10" xfId="1" applyNumberFormat="1" applyFont="1" applyBorder="1"/>
    <xf numFmtId="177" fontId="19" fillId="0" borderId="71" xfId="1" applyNumberFormat="1" applyFont="1" applyBorder="1"/>
    <xf numFmtId="3" fontId="19" fillId="0" borderId="32" xfId="1" applyNumberFormat="1" applyFont="1" applyBorder="1"/>
    <xf numFmtId="3" fontId="19" fillId="0" borderId="30" xfId="1" applyNumberFormat="1" applyFont="1" applyBorder="1"/>
    <xf numFmtId="3" fontId="19" fillId="0" borderId="31" xfId="1" applyNumberFormat="1" applyFont="1" applyBorder="1"/>
    <xf numFmtId="3" fontId="19" fillId="0" borderId="62" xfId="1" applyNumberFormat="1" applyFont="1" applyBorder="1"/>
    <xf numFmtId="3" fontId="19" fillId="0" borderId="41" xfId="1" applyNumberFormat="1" applyFont="1" applyBorder="1"/>
    <xf numFmtId="177" fontId="19" fillId="0" borderId="73" xfId="1" applyNumberFormat="1" applyFont="1" applyBorder="1"/>
    <xf numFmtId="177" fontId="19" fillId="0" borderId="70" xfId="1" applyNumberFormat="1" applyFont="1" applyBorder="1"/>
    <xf numFmtId="177" fontId="19" fillId="0" borderId="74" xfId="1" applyNumberFormat="1" applyFont="1" applyBorder="1"/>
    <xf numFmtId="3" fontId="19" fillId="0" borderId="35" xfId="1" applyNumberFormat="1" applyFont="1" applyBorder="1"/>
    <xf numFmtId="177" fontId="19" fillId="0" borderId="109" xfId="1" applyNumberFormat="1" applyFont="1" applyBorder="1"/>
    <xf numFmtId="3" fontId="19" fillId="0" borderId="44" xfId="1" applyNumberFormat="1" applyFont="1" applyBorder="1"/>
    <xf numFmtId="3" fontId="19" fillId="0" borderId="34" xfId="1" applyNumberFormat="1" applyFont="1" applyBorder="1"/>
    <xf numFmtId="3" fontId="19" fillId="0" borderId="61" xfId="1" applyNumberFormat="1" applyFont="1" applyBorder="1"/>
    <xf numFmtId="3" fontId="19" fillId="0" borderId="45" xfId="1" applyNumberFormat="1" applyFont="1" applyBorder="1"/>
    <xf numFmtId="3" fontId="19" fillId="0" borderId="38" xfId="1" applyNumberFormat="1" applyFont="1" applyBorder="1"/>
    <xf numFmtId="3" fontId="19" fillId="0" borderId="29" xfId="1" applyNumberFormat="1" applyFont="1" applyBorder="1"/>
    <xf numFmtId="177" fontId="19" fillId="0" borderId="72" xfId="1" applyNumberFormat="1" applyFont="1" applyBorder="1"/>
    <xf numFmtId="3" fontId="19" fillId="0" borderId="64" xfId="1" applyNumberFormat="1" applyFont="1" applyBorder="1" applyProtection="1"/>
    <xf numFmtId="1" fontId="20" fillId="0" borderId="96" xfId="1" quotePrefix="1" applyFont="1" applyBorder="1" applyAlignment="1" applyProtection="1">
      <alignment horizontal="right"/>
    </xf>
    <xf numFmtId="177" fontId="19" fillId="0" borderId="12" xfId="1" applyNumberFormat="1" applyFont="1" applyBorder="1" applyProtection="1"/>
    <xf numFmtId="3" fontId="19" fillId="0" borderId="62" xfId="1" applyNumberFormat="1" applyFont="1" applyBorder="1" applyProtection="1"/>
    <xf numFmtId="3" fontId="19" fillId="0" borderId="38" xfId="1" applyNumberFormat="1" applyFont="1" applyBorder="1" applyProtection="1"/>
    <xf numFmtId="3" fontId="19" fillId="0" borderId="46" xfId="1" applyNumberFormat="1" applyFont="1" applyBorder="1"/>
    <xf numFmtId="177" fontId="19" fillId="0" borderId="28" xfId="1" applyNumberFormat="1" applyFont="1" applyBorder="1"/>
    <xf numFmtId="177" fontId="19" fillId="0" borderId="89" xfId="1" applyNumberFormat="1" applyFont="1" applyBorder="1"/>
    <xf numFmtId="3" fontId="19" fillId="0" borderId="64" xfId="1" applyNumberFormat="1" applyFont="1" applyBorder="1"/>
    <xf numFmtId="3" fontId="19" fillId="0" borderId="114" xfId="1" applyNumberFormat="1" applyFont="1" applyBorder="1"/>
    <xf numFmtId="3" fontId="19" fillId="0" borderId="99" xfId="1" applyNumberFormat="1" applyFont="1" applyBorder="1"/>
    <xf numFmtId="3" fontId="19" fillId="0" borderId="40" xfId="1" applyNumberFormat="1" applyFont="1" applyBorder="1"/>
    <xf numFmtId="3" fontId="19" fillId="0" borderId="101" xfId="1" applyNumberFormat="1" applyFont="1" applyBorder="1"/>
    <xf numFmtId="177" fontId="19" fillId="0" borderId="116" xfId="1" applyNumberFormat="1" applyFont="1" applyBorder="1"/>
    <xf numFmtId="3" fontId="19" fillId="0" borderId="39" xfId="1" applyNumberFormat="1" applyFont="1" applyBorder="1"/>
    <xf numFmtId="3" fontId="19" fillId="0" borderId="48" xfId="1" applyNumberFormat="1" applyFont="1" applyBorder="1"/>
    <xf numFmtId="177" fontId="19" fillId="0" borderId="117" xfId="1" applyNumberFormat="1" applyFont="1" applyBorder="1"/>
    <xf numFmtId="1" fontId="20" fillId="0" borderId="7" xfId="1" quotePrefix="1" applyFont="1" applyBorder="1" applyAlignment="1" applyProtection="1">
      <alignment horizontal="right"/>
    </xf>
    <xf numFmtId="3" fontId="19" fillId="0" borderId="10" xfId="1" applyNumberFormat="1" applyFont="1" applyBorder="1" applyProtection="1"/>
    <xf numFmtId="177" fontId="19" fillId="0" borderId="70" xfId="1" applyNumberFormat="1" applyFont="1" applyBorder="1" applyProtection="1"/>
    <xf numFmtId="3" fontId="19" fillId="0" borderId="84" xfId="1" applyNumberFormat="1" applyFont="1" applyBorder="1"/>
    <xf numFmtId="3" fontId="19" fillId="0" borderId="80" xfId="1" applyNumberFormat="1" applyFont="1" applyBorder="1"/>
    <xf numFmtId="177" fontId="19" fillId="0" borderId="85" xfId="1" applyNumberFormat="1" applyFont="1" applyBorder="1"/>
    <xf numFmtId="3" fontId="19" fillId="0" borderId="36" xfId="1" applyNumberFormat="1" applyFont="1" applyBorder="1"/>
    <xf numFmtId="177" fontId="19" fillId="0" borderId="102" xfId="1" applyNumberFormat="1" applyFont="1" applyBorder="1" applyProtection="1"/>
    <xf numFmtId="177" fontId="19" fillId="0" borderId="50" xfId="1" applyNumberFormat="1" applyFont="1" applyBorder="1"/>
    <xf numFmtId="3" fontId="19" fillId="0" borderId="39" xfId="1" applyNumberFormat="1" applyFont="1" applyBorder="1" applyProtection="1"/>
    <xf numFmtId="3" fontId="19" fillId="0" borderId="48" xfId="1" applyNumberFormat="1" applyFont="1" applyBorder="1" applyProtection="1"/>
    <xf numFmtId="177" fontId="19" fillId="0" borderId="50" xfId="1" applyNumberFormat="1" applyFont="1" applyBorder="1" applyProtection="1"/>
    <xf numFmtId="3" fontId="1" fillId="4" borderId="12" xfId="1" applyNumberFormat="1" applyFont="1" applyFill="1" applyBorder="1" applyProtection="1"/>
    <xf numFmtId="3" fontId="1" fillId="4" borderId="12" xfId="1" applyNumberFormat="1" applyFont="1" applyFill="1" applyBorder="1"/>
    <xf numFmtId="3" fontId="1" fillId="4" borderId="12" xfId="1" applyNumberFormat="1" applyFill="1" applyBorder="1"/>
    <xf numFmtId="3" fontId="1" fillId="4" borderId="16" xfId="1" applyNumberFormat="1" applyFill="1" applyBorder="1"/>
    <xf numFmtId="3" fontId="1" fillId="4" borderId="6" xfId="1" applyNumberFormat="1" applyFill="1" applyBorder="1"/>
    <xf numFmtId="3" fontId="1" fillId="4" borderId="20" xfId="1" applyNumberFormat="1" applyFill="1" applyBorder="1"/>
    <xf numFmtId="3" fontId="1" fillId="4" borderId="10" xfId="1" applyNumberFormat="1" applyFill="1" applyBorder="1"/>
    <xf numFmtId="3" fontId="1" fillId="4" borderId="6" xfId="1" applyNumberFormat="1" applyFont="1" applyFill="1" applyBorder="1"/>
    <xf numFmtId="3" fontId="1" fillId="4" borderId="16" xfId="1" applyNumberFormat="1" applyFont="1" applyFill="1" applyBorder="1"/>
    <xf numFmtId="3" fontId="1" fillId="4" borderId="10" xfId="1" applyNumberFormat="1" applyFont="1" applyFill="1" applyBorder="1"/>
    <xf numFmtId="3" fontId="1" fillId="5" borderId="39" xfId="1" applyNumberFormat="1" applyFont="1" applyFill="1" applyBorder="1"/>
    <xf numFmtId="1" fontId="1" fillId="5" borderId="120" xfId="1" applyFill="1" applyBorder="1"/>
    <xf numFmtId="1" fontId="1" fillId="2" borderId="120" xfId="1" applyFill="1" applyBorder="1"/>
    <xf numFmtId="1" fontId="1" fillId="0" borderId="113" xfId="1" applyBorder="1" applyAlignment="1">
      <alignment vertical="top"/>
    </xf>
    <xf numFmtId="1" fontId="5" fillId="0" borderId="6" xfId="1" applyFont="1" applyBorder="1" applyAlignment="1">
      <alignment vertical="top"/>
    </xf>
    <xf numFmtId="1" fontId="5" fillId="0" borderId="7" xfId="1" applyFont="1" applyBorder="1" applyAlignment="1" applyProtection="1">
      <alignment horizontal="left" vertical="top"/>
    </xf>
    <xf numFmtId="1" fontId="1" fillId="0" borderId="7" xfId="1" applyBorder="1" applyAlignment="1">
      <alignment vertical="top"/>
    </xf>
    <xf numFmtId="1" fontId="1" fillId="0" borderId="21" xfId="1" applyBorder="1" applyAlignment="1">
      <alignment vertical="top"/>
    </xf>
    <xf numFmtId="177" fontId="6" fillId="0" borderId="68" xfId="1" applyNumberFormat="1" applyFont="1" applyBorder="1" applyAlignment="1">
      <alignment vertical="top"/>
    </xf>
    <xf numFmtId="1" fontId="1" fillId="0" borderId="5" xfId="1" applyFont="1" applyBorder="1" applyAlignment="1">
      <alignment vertical="top"/>
    </xf>
    <xf numFmtId="1" fontId="1" fillId="0" borderId="21" xfId="1" applyFont="1" applyBorder="1" applyAlignment="1">
      <alignment vertical="top"/>
    </xf>
    <xf numFmtId="1" fontId="5" fillId="0" borderId="0" xfId="1" applyFont="1" applyBorder="1" applyAlignment="1" applyProtection="1">
      <alignment vertical="top"/>
    </xf>
    <xf numFmtId="1" fontId="1" fillId="0" borderId="0" xfId="1" applyAlignment="1">
      <alignment vertical="top"/>
    </xf>
    <xf numFmtId="3" fontId="1" fillId="2" borderId="66" xfId="1" applyNumberFormat="1" applyFont="1" applyFill="1" applyBorder="1" applyAlignment="1">
      <alignment vertical="top" wrapText="1"/>
    </xf>
    <xf numFmtId="3" fontId="1" fillId="5" borderId="64" xfId="1" applyNumberFormat="1" applyFont="1" applyFill="1" applyBorder="1" applyAlignment="1">
      <alignment vertical="top" wrapText="1"/>
    </xf>
    <xf numFmtId="177" fontId="6" fillId="3" borderId="65" xfId="1" applyNumberFormat="1" applyFont="1" applyFill="1" applyBorder="1" applyAlignment="1">
      <alignment vertical="top"/>
    </xf>
    <xf numFmtId="1" fontId="5" fillId="0" borderId="96" xfId="1" applyFont="1" applyBorder="1" applyAlignment="1" applyProtection="1">
      <alignment horizontal="center" vertical="center"/>
    </xf>
    <xf numFmtId="1" fontId="5" fillId="0" borderId="7" xfId="1" applyFont="1" applyBorder="1" applyAlignment="1" applyProtection="1">
      <alignment horizontal="center" vertical="center"/>
    </xf>
    <xf numFmtId="3" fontId="19" fillId="4" borderId="12" xfId="1" applyNumberFormat="1" applyFont="1" applyFill="1" applyBorder="1" applyProtection="1"/>
    <xf numFmtId="3" fontId="19" fillId="4" borderId="12" xfId="1" applyNumberFormat="1" applyFont="1" applyFill="1" applyBorder="1"/>
    <xf numFmtId="3" fontId="19" fillId="4" borderId="16" xfId="1" applyNumberFormat="1" applyFont="1" applyFill="1" applyBorder="1"/>
    <xf numFmtId="3" fontId="19" fillId="4" borderId="6" xfId="1" applyNumberFormat="1" applyFont="1" applyFill="1" applyBorder="1"/>
    <xf numFmtId="3" fontId="19" fillId="4" borderId="20" xfId="1" applyNumberFormat="1" applyFont="1" applyFill="1" applyBorder="1"/>
    <xf numFmtId="3" fontId="19" fillId="4" borderId="10" xfId="1" applyNumberFormat="1" applyFont="1" applyFill="1" applyBorder="1"/>
    <xf numFmtId="3" fontId="19" fillId="0" borderId="23" xfId="1" applyNumberFormat="1" applyFont="1" applyBorder="1"/>
    <xf numFmtId="3" fontId="19" fillId="5" borderId="39" xfId="1" applyNumberFormat="1" applyFont="1" applyFill="1" applyBorder="1"/>
    <xf numFmtId="38" fontId="21" fillId="2" borderId="27" xfId="3" applyFont="1" applyFill="1" applyBorder="1" applyAlignment="1" applyProtection="1"/>
    <xf numFmtId="38" fontId="21" fillId="2" borderId="46" xfId="3" applyFont="1" applyFill="1" applyBorder="1" applyAlignment="1" applyProtection="1"/>
    <xf numFmtId="38" fontId="21" fillId="2" borderId="119" xfId="3" applyFont="1" applyFill="1" applyBorder="1" applyAlignment="1"/>
    <xf numFmtId="3" fontId="19" fillId="0" borderId="115" xfId="1" applyNumberFormat="1" applyFont="1" applyBorder="1"/>
    <xf numFmtId="1" fontId="5" fillId="4" borderId="48" xfId="1" quotePrefix="1" applyFont="1" applyFill="1" applyBorder="1" applyAlignment="1" applyProtection="1">
      <alignment horizontal="center"/>
    </xf>
    <xf numFmtId="1" fontId="5" fillId="3" borderId="4" xfId="1" quotePrefix="1" applyFont="1" applyFill="1" applyBorder="1" applyAlignment="1" applyProtection="1">
      <alignment horizontal="center"/>
    </xf>
    <xf numFmtId="3" fontId="1" fillId="6" borderId="63" xfId="1" applyNumberFormat="1" applyFont="1" applyFill="1" applyBorder="1" applyAlignment="1">
      <alignment vertical="top" wrapText="1"/>
    </xf>
    <xf numFmtId="1" fontId="5" fillId="3" borderId="99" xfId="1" applyFont="1" applyFill="1" applyBorder="1"/>
    <xf numFmtId="1" fontId="5" fillId="3" borderId="96" xfId="1" applyFont="1" applyFill="1" applyBorder="1" applyAlignment="1" applyProtection="1">
      <alignment horizontal="left"/>
    </xf>
    <xf numFmtId="1" fontId="5" fillId="3" borderId="96" xfId="1" applyFont="1" applyFill="1" applyBorder="1"/>
    <xf numFmtId="3" fontId="1" fillId="6" borderId="48" xfId="1" applyNumberFormat="1" applyFont="1" applyFill="1" applyBorder="1"/>
    <xf numFmtId="3" fontId="1" fillId="6" borderId="39" xfId="1" applyNumberFormat="1" applyFont="1" applyFill="1" applyBorder="1"/>
    <xf numFmtId="3" fontId="6" fillId="4" borderId="97" xfId="1" applyNumberFormat="1" applyFont="1" applyFill="1" applyBorder="1"/>
    <xf numFmtId="3" fontId="6" fillId="4" borderId="97" xfId="1" applyNumberFormat="1" applyFont="1" applyFill="1" applyBorder="1" applyProtection="1"/>
    <xf numFmtId="3" fontId="6" fillId="3" borderId="101" xfId="1" applyNumberFormat="1" applyFont="1" applyFill="1" applyBorder="1"/>
    <xf numFmtId="3" fontId="6" fillId="3" borderId="101" xfId="1" applyNumberFormat="1" applyFont="1" applyFill="1" applyBorder="1" applyProtection="1"/>
    <xf numFmtId="3" fontId="19" fillId="4" borderId="64" xfId="1" applyNumberFormat="1" applyFont="1" applyFill="1" applyBorder="1" applyProtection="1"/>
    <xf numFmtId="3" fontId="23" fillId="4" borderId="97" xfId="1" applyNumberFormat="1" applyFont="1" applyFill="1" applyBorder="1"/>
    <xf numFmtId="3" fontId="23" fillId="4" borderId="97" xfId="1" applyNumberFormat="1" applyFont="1" applyFill="1" applyBorder="1" applyProtection="1"/>
    <xf numFmtId="3" fontId="22" fillId="6" borderId="39" xfId="1" applyNumberFormat="1" applyFont="1" applyFill="1" applyBorder="1"/>
    <xf numFmtId="3" fontId="22" fillId="6" borderId="48" xfId="1" applyNumberFormat="1" applyFont="1" applyFill="1" applyBorder="1"/>
    <xf numFmtId="177" fontId="24" fillId="0" borderId="89" xfId="1" applyNumberFormat="1" applyFont="1" applyBorder="1" applyProtection="1"/>
    <xf numFmtId="177" fontId="24" fillId="0" borderId="89" xfId="1" applyNumberFormat="1" applyFont="1" applyBorder="1"/>
    <xf numFmtId="3" fontId="24" fillId="0" borderId="30" xfId="1" applyNumberFormat="1" applyFont="1" applyBorder="1" applyProtection="1"/>
    <xf numFmtId="3" fontId="24" fillId="4" borderId="12" xfId="1" applyNumberFormat="1" applyFont="1" applyFill="1" applyBorder="1"/>
    <xf numFmtId="3" fontId="19" fillId="6" borderId="97" xfId="1" applyNumberFormat="1" applyFont="1" applyFill="1" applyBorder="1" applyProtection="1"/>
    <xf numFmtId="3" fontId="19" fillId="6" borderId="97" xfId="1" applyNumberFormat="1" applyFont="1" applyFill="1" applyBorder="1"/>
    <xf numFmtId="3" fontId="1" fillId="6" borderId="32" xfId="1" applyNumberFormat="1" applyFont="1" applyFill="1" applyBorder="1" applyAlignment="1">
      <alignment vertical="top" wrapText="1"/>
    </xf>
    <xf numFmtId="3" fontId="6" fillId="6" borderId="97" xfId="1" applyNumberFormat="1" applyFont="1" applyFill="1" applyBorder="1" applyProtection="1"/>
    <xf numFmtId="3" fontId="6" fillId="6" borderId="97" xfId="1" applyNumberFormat="1" applyFont="1" applyFill="1" applyBorder="1"/>
    <xf numFmtId="1" fontId="5" fillId="0" borderId="105" xfId="1" quotePrefix="1" applyFont="1" applyBorder="1" applyAlignment="1" applyProtection="1">
      <alignment horizontal="left" vertical="center"/>
    </xf>
    <xf numFmtId="0" fontId="9" fillId="0" borderId="93" xfId="0" applyFont="1" applyBorder="1" applyAlignment="1">
      <alignment horizontal="left" vertical="center"/>
    </xf>
    <xf numFmtId="1" fontId="5" fillId="0" borderId="10" xfId="1" applyFont="1" applyBorder="1" applyAlignment="1" applyProtection="1">
      <alignment horizontal="center" vertical="center"/>
    </xf>
    <xf numFmtId="1" fontId="5" fillId="0" borderId="0" xfId="1" applyFont="1" applyBorder="1" applyAlignment="1" applyProtection="1">
      <alignment horizontal="center" vertical="center"/>
    </xf>
    <xf numFmtId="1" fontId="5" fillId="0" borderId="55" xfId="1" applyFont="1" applyBorder="1" applyAlignment="1" applyProtection="1">
      <alignment horizontal="center" vertical="center"/>
    </xf>
    <xf numFmtId="1" fontId="5" fillId="0" borderId="3" xfId="1" applyFont="1" applyBorder="1" applyAlignment="1" applyProtection="1">
      <alignment horizontal="center" vertical="center"/>
    </xf>
    <xf numFmtId="1" fontId="5" fillId="0" borderId="4" xfId="1" applyFont="1" applyBorder="1" applyAlignment="1" applyProtection="1">
      <alignment horizontal="center" vertical="center"/>
    </xf>
    <xf numFmtId="1" fontId="5" fillId="0" borderId="57" xfId="1" applyFont="1" applyBorder="1" applyAlignment="1" applyProtection="1">
      <alignment horizontal="center" vertical="center"/>
    </xf>
    <xf numFmtId="1" fontId="1" fillId="0" borderId="0" xfId="1" applyAlignment="1">
      <alignment vertical="top" wrapText="1"/>
    </xf>
    <xf numFmtId="0" fontId="0" fillId="0" borderId="0" xfId="0" applyAlignment="1">
      <alignment vertical="top" wrapText="1"/>
    </xf>
    <xf numFmtId="1" fontId="5" fillId="0" borderId="90" xfId="1" applyFont="1" applyBorder="1" applyAlignment="1" applyProtection="1">
      <alignment horizontal="center" vertical="center"/>
    </xf>
    <xf numFmtId="1" fontId="5" fillId="0" borderId="18" xfId="1" applyFont="1" applyBorder="1" applyAlignment="1" applyProtection="1">
      <alignment horizontal="center" vertical="center"/>
    </xf>
    <xf numFmtId="1" fontId="5" fillId="0" borderId="91" xfId="1" applyFont="1" applyBorder="1" applyAlignment="1" applyProtection="1">
      <alignment horizontal="center" vertical="center"/>
    </xf>
    <xf numFmtId="1" fontId="5" fillId="0" borderId="92" xfId="1" quotePrefix="1" applyFont="1" applyBorder="1" applyAlignment="1" applyProtection="1">
      <alignment horizontal="left" vertical="center"/>
    </xf>
    <xf numFmtId="1" fontId="5" fillId="0" borderId="82" xfId="1" applyFont="1" applyBorder="1" applyAlignment="1" applyProtection="1">
      <alignment horizontal="center" vertical="center"/>
    </xf>
    <xf numFmtId="1" fontId="5" fillId="0" borderId="75" xfId="1" applyFont="1" applyBorder="1" applyAlignment="1" applyProtection="1">
      <alignment horizontal="center" vertical="center"/>
    </xf>
    <xf numFmtId="1" fontId="5" fillId="0" borderId="77" xfId="1" applyFont="1" applyBorder="1" applyAlignment="1" applyProtection="1">
      <alignment horizontal="center" vertical="center"/>
    </xf>
    <xf numFmtId="1" fontId="1" fillId="2" borderId="27" xfId="1" applyNumberFormat="1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19" xfId="0" applyBorder="1" applyAlignment="1">
      <alignment horizontal="left" vertical="center" wrapText="1"/>
    </xf>
    <xf numFmtId="1" fontId="5" fillId="0" borderId="95" xfId="1" quotePrefix="1" applyFont="1" applyBorder="1" applyAlignment="1" applyProtection="1">
      <alignment horizontal="center" vertical="center"/>
    </xf>
    <xf numFmtId="1" fontId="5" fillId="0" borderId="96" xfId="1" applyFont="1" applyBorder="1" applyAlignment="1" applyProtection="1">
      <alignment horizontal="center" vertical="center"/>
    </xf>
    <xf numFmtId="1" fontId="5" fillId="0" borderId="96" xfId="1" quotePrefix="1" applyFont="1" applyBorder="1" applyAlignment="1" applyProtection="1">
      <alignment horizontal="center" vertical="center"/>
    </xf>
    <xf numFmtId="1" fontId="5" fillId="0" borderId="98" xfId="1" applyFont="1" applyBorder="1" applyAlignment="1" applyProtection="1">
      <alignment horizontal="center" vertical="center"/>
    </xf>
    <xf numFmtId="0" fontId="9" fillId="0" borderId="105" xfId="0" applyFont="1" applyBorder="1" applyAlignment="1">
      <alignment horizontal="left" vertical="center"/>
    </xf>
    <xf numFmtId="1" fontId="5" fillId="0" borderId="6" xfId="1" applyFont="1" applyBorder="1" applyAlignment="1" applyProtection="1">
      <alignment horizontal="center" vertical="center"/>
    </xf>
    <xf numFmtId="1" fontId="5" fillId="0" borderId="7" xfId="1" applyFont="1" applyBorder="1" applyAlignment="1" applyProtection="1">
      <alignment horizontal="center" vertical="center"/>
    </xf>
    <xf numFmtId="1" fontId="5" fillId="0" borderId="21" xfId="1" applyFont="1" applyBorder="1" applyAlignment="1" applyProtection="1">
      <alignment horizontal="center" vertical="center"/>
    </xf>
    <xf numFmtId="0" fontId="9" fillId="0" borderId="112" xfId="0" applyFont="1" applyBorder="1" applyAlignment="1">
      <alignment horizontal="left" vertical="center"/>
    </xf>
  </cellXfs>
  <cellStyles count="4">
    <cellStyle name="桁区切り" xfId="3" builtinId="6"/>
    <cellStyle name="標準" xfId="0" builtinId="0"/>
    <cellStyle name="標準_CS多桁" xfId="1" xr:uid="{00000000-0005-0000-0000-000002000000}"/>
    <cellStyle name="未定義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18</xdr:row>
      <xdr:rowOff>95250</xdr:rowOff>
    </xdr:from>
    <xdr:to>
      <xdr:col>18</xdr:col>
      <xdr:colOff>171450</xdr:colOff>
      <xdr:row>26</xdr:row>
      <xdr:rowOff>57150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9059525" y="4448175"/>
          <a:ext cx="133350" cy="1638300"/>
        </a:xfrm>
        <a:prstGeom prst="rightBrace">
          <a:avLst>
            <a:gd name="adj1" fmla="val 102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18</xdr:row>
      <xdr:rowOff>95250</xdr:rowOff>
    </xdr:from>
    <xdr:to>
      <xdr:col>18</xdr:col>
      <xdr:colOff>171450</xdr:colOff>
      <xdr:row>26</xdr:row>
      <xdr:rowOff>57150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9059525" y="4448175"/>
          <a:ext cx="133350" cy="1638300"/>
        </a:xfrm>
        <a:prstGeom prst="rightBrace">
          <a:avLst>
            <a:gd name="adj1" fmla="val 102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RIMXNB34/F.Rikiishi/&#27178;&#27996;&#21496;&#25945;&#21306;/&#31070;&#22856;&#24029;/ZAI&#3107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RIMXNB34/F.Rikiishi/&#27178;&#27996;&#21496;&#25945;&#21306;/&#31070;&#22856;&#24029;/YU&#3107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RIMXNB34/F.Rikiishi/&#27178;&#27996;&#21496;&#25945;&#21306;/&#27178;&#27996;&#21496;&#25945;&#21306;&#27770;&#31639;&#26360;&#39006;/&#34920;&#32025;/&#27770;&#31639;&#34920;&#3202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RIMXNB34/F.Rikiishi/&#27178;&#27996;&#21496;&#25945;&#21306;/&#31070;&#22856;&#24029;/&#27178;&#27996;&#65398;&#65412;&#65432;&#65391;&#65400;&#65406;&#65437;&#65408;&#65392;/&#27770;&#31639;&#22577;&#21578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RIMXNB34/F.Rikiishi/&#27178;&#27996;&#21496;&#25945;&#21306;/&#27178;&#27996;&#21496;&#25945;&#21306;&#38598;&#35336;&#12522;&#12473;&#12488;/&#36001;&#29987;&#30446;&#37682;/&#36001;&#29987;&#31070;&#2402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RIMXNB34/WINDOWS/TEMP/98&#26412;&#37096;&#21454;&#25903;&#35336;&#31639;&#26360;&#2777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I(1)"/>
      <sheetName val="ZAI(2)"/>
      <sheetName val="ZAI(3)"/>
      <sheetName val="ZAI(4)"/>
      <sheetName val="ZAI(5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U(1)"/>
      <sheetName val="YU(2)"/>
      <sheetName val="YU(3)"/>
      <sheetName val="YU(4)"/>
      <sheetName val="YU(5)"/>
      <sheetName val="YU(6)"/>
      <sheetName val="川崎中原"/>
      <sheetName val="茅ヶ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決算表紙 "/>
      <sheetName val="決算表紙"/>
      <sheetName val="大決算表紙  (3)"/>
      <sheetName val="大決算表紙  (2)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財産目録"/>
      <sheetName val="CS多桁 "/>
      <sheetName val="有形固定資産"/>
      <sheetName val="祭儀備品"/>
      <sheetName val="器具備品"/>
      <sheetName val="現預明細"/>
      <sheetName val="CS"/>
      <sheetName val="消費収支"/>
      <sheetName val="消費収支（支出）"/>
      <sheetName val="BS"/>
      <sheetName val="減価按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産神川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本部2(7-1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filterMode="1">
    <tabColor rgb="FFFFFF00"/>
    <pageSetUpPr fitToPage="1"/>
  </sheetPr>
  <dimension ref="A1:S184"/>
  <sheetViews>
    <sheetView showGridLines="0" tabSelected="1" zoomScale="75" zoomScaleNormal="75" workbookViewId="0">
      <selection activeCell="E4" sqref="E4"/>
    </sheetView>
  </sheetViews>
  <sheetFormatPr defaultColWidth="13.375" defaultRowHeight="17.25" x14ac:dyDescent="0.2"/>
  <cols>
    <col min="1" max="1" width="6.875" style="1" customWidth="1"/>
    <col min="2" max="2" width="3.625" style="1" customWidth="1"/>
    <col min="3" max="3" width="7.125" style="1" customWidth="1"/>
    <col min="4" max="4" width="2.125" style="1" customWidth="1"/>
    <col min="5" max="5" width="25.375" style="1" customWidth="1"/>
    <col min="6" max="6" width="2" style="1" customWidth="1"/>
    <col min="7" max="7" width="28.625" style="1" customWidth="1"/>
    <col min="8" max="8" width="30.125" style="1" customWidth="1"/>
    <col min="9" max="9" width="20.625" style="1" customWidth="1"/>
    <col min="10" max="10" width="7" style="1" customWidth="1"/>
    <col min="11" max="11" width="4.125" style="1" customWidth="1"/>
    <col min="12" max="12" width="7.125" style="1" customWidth="1"/>
    <col min="13" max="13" width="2.25" style="1" customWidth="1"/>
    <col min="14" max="14" width="25.5" style="1" customWidth="1"/>
    <col min="15" max="15" width="2.125" style="1" customWidth="1"/>
    <col min="16" max="16" width="28.75" style="1" customWidth="1"/>
    <col min="17" max="17" width="30.875" style="1" customWidth="1"/>
    <col min="18" max="18" width="18.875" style="1" customWidth="1"/>
    <col min="19" max="16384" width="13.375" style="1"/>
  </cols>
  <sheetData>
    <row r="1" spans="1:19" ht="17.25" customHeight="1" x14ac:dyDescent="0.2">
      <c r="H1" s="2"/>
      <c r="P1" s="59" t="s">
        <v>14</v>
      </c>
      <c r="Q1" s="6"/>
      <c r="R1" s="6"/>
    </row>
    <row r="2" spans="1:19" ht="24.6" customHeight="1" x14ac:dyDescent="0.25">
      <c r="A2" s="17" t="s">
        <v>0</v>
      </c>
      <c r="B2" s="3"/>
      <c r="C2" s="3"/>
      <c r="D2" s="3"/>
      <c r="E2" s="121" t="s">
        <v>1</v>
      </c>
      <c r="F2" s="121"/>
      <c r="G2" s="3"/>
      <c r="I2" s="213" t="s">
        <v>178</v>
      </c>
      <c r="J2" s="176"/>
      <c r="K2" s="176"/>
      <c r="L2" s="176"/>
      <c r="M2" s="176"/>
      <c r="N2" s="176"/>
      <c r="O2" s="44"/>
      <c r="P2" s="52" t="s">
        <v>15</v>
      </c>
      <c r="Q2" s="3"/>
      <c r="R2" s="3"/>
    </row>
    <row r="3" spans="1:19" ht="24.6" customHeight="1" x14ac:dyDescent="0.25">
      <c r="A3" s="220" t="s">
        <v>98</v>
      </c>
      <c r="B3" s="4"/>
      <c r="C3" s="4"/>
      <c r="D3" s="4"/>
      <c r="E3" s="120">
        <v>1410</v>
      </c>
      <c r="F3" s="120"/>
      <c r="G3" s="4"/>
      <c r="I3" s="214" t="s">
        <v>179</v>
      </c>
      <c r="J3" s="177"/>
      <c r="K3" s="177"/>
      <c r="L3" s="177"/>
      <c r="M3" s="177"/>
      <c r="N3" s="177"/>
      <c r="O3" s="8"/>
      <c r="P3" s="45" t="s">
        <v>16</v>
      </c>
      <c r="Q3" s="4"/>
      <c r="R3" s="4"/>
    </row>
    <row r="4" spans="1:19" ht="24.6" customHeight="1" x14ac:dyDescent="0.25">
      <c r="A4" s="119" t="s">
        <v>2</v>
      </c>
      <c r="B4" s="4"/>
      <c r="C4" s="4"/>
      <c r="D4" s="4"/>
      <c r="E4" s="120" t="s">
        <v>194</v>
      </c>
      <c r="F4" s="120"/>
      <c r="G4" s="4" t="s">
        <v>158</v>
      </c>
      <c r="I4" s="214"/>
      <c r="J4" s="177"/>
      <c r="K4" s="177"/>
      <c r="L4" s="177"/>
      <c r="M4" s="177"/>
      <c r="N4" s="177"/>
      <c r="O4" s="8"/>
      <c r="P4" s="223" t="s">
        <v>17</v>
      </c>
      <c r="Q4" s="224"/>
      <c r="R4" s="224"/>
    </row>
    <row r="5" spans="1:19" ht="24.6" customHeight="1" thickBot="1" x14ac:dyDescent="0.3">
      <c r="A5" s="5"/>
      <c r="B5" s="6"/>
      <c r="C5" s="6"/>
      <c r="D5" s="6"/>
      <c r="E5" s="5"/>
      <c r="F5" s="5"/>
      <c r="G5" s="6"/>
      <c r="H5" s="7"/>
      <c r="I5" s="8" t="s">
        <v>160</v>
      </c>
      <c r="J5" s="8"/>
      <c r="K5" s="8"/>
      <c r="L5" s="8"/>
      <c r="M5" s="8"/>
      <c r="N5" s="8"/>
      <c r="O5" s="8"/>
      <c r="P5" s="221" t="s">
        <v>99</v>
      </c>
      <c r="Q5" s="222"/>
      <c r="R5" s="222"/>
    </row>
    <row r="6" spans="1:19" ht="18" customHeight="1" x14ac:dyDescent="0.2">
      <c r="A6" s="484" t="s">
        <v>18</v>
      </c>
      <c r="B6" s="485"/>
      <c r="C6" s="485"/>
      <c r="D6" s="485"/>
      <c r="E6" s="485"/>
      <c r="F6" s="485"/>
      <c r="G6" s="485"/>
      <c r="H6" s="485"/>
      <c r="I6" s="486"/>
      <c r="J6" s="484" t="s">
        <v>19</v>
      </c>
      <c r="K6" s="485"/>
      <c r="L6" s="485"/>
      <c r="M6" s="485"/>
      <c r="N6" s="485"/>
      <c r="O6" s="485"/>
      <c r="P6" s="485"/>
      <c r="Q6" s="485"/>
      <c r="R6" s="486"/>
      <c r="S6" s="6"/>
    </row>
    <row r="7" spans="1:19" ht="18" customHeight="1" x14ac:dyDescent="0.2">
      <c r="A7" s="487" t="s">
        <v>20</v>
      </c>
      <c r="B7" s="488" t="s">
        <v>21</v>
      </c>
      <c r="C7" s="489"/>
      <c r="D7" s="489"/>
      <c r="E7" s="489"/>
      <c r="F7" s="490"/>
      <c r="G7" s="211" t="s">
        <v>180</v>
      </c>
      <c r="H7" s="212" t="s">
        <v>181</v>
      </c>
      <c r="I7" s="122" t="s">
        <v>22</v>
      </c>
      <c r="J7" s="487" t="s">
        <v>20</v>
      </c>
      <c r="K7" s="488" t="s">
        <v>21</v>
      </c>
      <c r="L7" s="489"/>
      <c r="M7" s="489"/>
      <c r="N7" s="489"/>
      <c r="O7" s="490"/>
      <c r="P7" s="211" t="str">
        <f>G7</f>
        <v>令和4年度(2022)予算額</v>
      </c>
      <c r="Q7" s="212" t="str">
        <f>H7</f>
        <v>令和3年度(2021）予算額</v>
      </c>
      <c r="R7" s="124" t="s">
        <v>22</v>
      </c>
      <c r="S7" s="6"/>
    </row>
    <row r="8" spans="1:19" ht="18" customHeight="1" thickBot="1" x14ac:dyDescent="0.25">
      <c r="A8" s="475"/>
      <c r="B8" s="479"/>
      <c r="C8" s="480"/>
      <c r="D8" s="480"/>
      <c r="E8" s="480"/>
      <c r="F8" s="481"/>
      <c r="G8" s="123" t="s">
        <v>170</v>
      </c>
      <c r="H8" s="448" t="s">
        <v>167</v>
      </c>
      <c r="I8" s="123" t="s">
        <v>24</v>
      </c>
      <c r="J8" s="475"/>
      <c r="K8" s="479"/>
      <c r="L8" s="480"/>
      <c r="M8" s="480"/>
      <c r="N8" s="480"/>
      <c r="O8" s="481"/>
      <c r="P8" s="123" t="s">
        <v>169</v>
      </c>
      <c r="Q8" s="448" t="s">
        <v>168</v>
      </c>
      <c r="R8" s="125" t="s">
        <v>26</v>
      </c>
      <c r="S8" s="6"/>
    </row>
    <row r="9" spans="1:19" ht="27" customHeight="1" thickTop="1" thickBot="1" x14ac:dyDescent="0.25">
      <c r="A9" s="11"/>
      <c r="B9" s="271">
        <v>1</v>
      </c>
      <c r="C9" s="256" t="s">
        <v>127</v>
      </c>
      <c r="D9" s="272"/>
      <c r="E9" s="272"/>
      <c r="F9" s="14"/>
      <c r="G9" s="182">
        <f>G10+G18+G28</f>
        <v>0</v>
      </c>
      <c r="H9" s="182">
        <f>H10+H18+H28</f>
        <v>1196000</v>
      </c>
      <c r="I9" s="183">
        <f t="shared" ref="I9:I46" si="0">G9-H9</f>
        <v>-1196000</v>
      </c>
      <c r="J9" s="267"/>
      <c r="K9" s="271">
        <v>1</v>
      </c>
      <c r="L9" s="257" t="s">
        <v>128</v>
      </c>
      <c r="M9" s="181"/>
      <c r="N9" s="181"/>
      <c r="O9" s="181"/>
      <c r="P9" s="182">
        <f>P10+P18+P28+P31+P36</f>
        <v>0</v>
      </c>
      <c r="Q9" s="182">
        <f>Q10+Q18+Q28+Q31+Q36</f>
        <v>10430000</v>
      </c>
      <c r="R9" s="192">
        <f t="shared" ref="R9:R46" si="1">P9-Q9</f>
        <v>-10430000</v>
      </c>
      <c r="S9" s="6"/>
    </row>
    <row r="10" spans="1:19" ht="17.100000000000001" customHeight="1" x14ac:dyDescent="0.2">
      <c r="A10" s="15"/>
      <c r="B10" s="16"/>
      <c r="C10" s="17" t="s">
        <v>3</v>
      </c>
      <c r="D10" s="3"/>
      <c r="E10" s="3"/>
      <c r="F10" s="3"/>
      <c r="G10" s="184">
        <f>SUM(G11:G17)</f>
        <v>0</v>
      </c>
      <c r="H10" s="185">
        <f>SUM(H11:H17)</f>
        <v>536000</v>
      </c>
      <c r="I10" s="196">
        <f t="shared" si="0"/>
        <v>-536000</v>
      </c>
      <c r="J10" s="68"/>
      <c r="K10" s="69"/>
      <c r="L10" s="70" t="s">
        <v>4</v>
      </c>
      <c r="M10" s="66"/>
      <c r="N10" s="66"/>
      <c r="O10" s="141"/>
      <c r="P10" s="184">
        <f>SUM(P11:P17)</f>
        <v>0</v>
      </c>
      <c r="Q10" s="185">
        <f>SUM(Q11:Q17)</f>
        <v>8670000</v>
      </c>
      <c r="R10" s="204">
        <f t="shared" si="1"/>
        <v>-8670000</v>
      </c>
      <c r="S10" s="6"/>
    </row>
    <row r="11" spans="1:19" ht="17.100000000000001" customHeight="1" x14ac:dyDescent="0.2">
      <c r="A11" s="18"/>
      <c r="B11" s="19"/>
      <c r="C11" s="20">
        <v>6114</v>
      </c>
      <c r="D11" s="21"/>
      <c r="E11" s="156" t="s">
        <v>86</v>
      </c>
      <c r="F11" s="127"/>
      <c r="G11" s="67"/>
      <c r="H11" s="408">
        <v>210000</v>
      </c>
      <c r="I11" s="197">
        <f t="shared" si="0"/>
        <v>-210000</v>
      </c>
      <c r="J11" s="71"/>
      <c r="K11" s="72"/>
      <c r="L11" s="73">
        <v>4119</v>
      </c>
      <c r="M11" s="74"/>
      <c r="N11" s="156" t="s">
        <v>78</v>
      </c>
      <c r="O11" s="128"/>
      <c r="P11" s="67"/>
      <c r="Q11" s="408">
        <v>2780000</v>
      </c>
      <c r="R11" s="199">
        <f t="shared" si="1"/>
        <v>-2780000</v>
      </c>
      <c r="S11" s="6"/>
    </row>
    <row r="12" spans="1:19" ht="17.100000000000001" customHeight="1" x14ac:dyDescent="0.2">
      <c r="A12" s="18"/>
      <c r="B12" s="19"/>
      <c r="C12" s="20">
        <v>6122</v>
      </c>
      <c r="D12" s="21"/>
      <c r="E12" s="156" t="s">
        <v>87</v>
      </c>
      <c r="F12" s="60"/>
      <c r="G12" s="67"/>
      <c r="H12" s="409">
        <v>50000</v>
      </c>
      <c r="I12" s="197">
        <f t="shared" si="0"/>
        <v>-50000</v>
      </c>
      <c r="J12" s="71"/>
      <c r="K12" s="72"/>
      <c r="L12" s="73">
        <v>4127</v>
      </c>
      <c r="M12" s="74"/>
      <c r="N12" s="156" t="s">
        <v>79</v>
      </c>
      <c r="O12" s="128"/>
      <c r="P12" s="67"/>
      <c r="Q12" s="409">
        <v>800000</v>
      </c>
      <c r="R12" s="199">
        <f t="shared" si="1"/>
        <v>-800000</v>
      </c>
      <c r="S12" s="6"/>
    </row>
    <row r="13" spans="1:19" ht="17.100000000000001" customHeight="1" x14ac:dyDescent="0.2">
      <c r="A13" s="18"/>
      <c r="B13" s="19"/>
      <c r="C13" s="20">
        <v>6130</v>
      </c>
      <c r="D13" s="21"/>
      <c r="E13" s="156" t="s">
        <v>88</v>
      </c>
      <c r="F13" s="60"/>
      <c r="G13" s="67"/>
      <c r="H13" s="409">
        <v>70000</v>
      </c>
      <c r="I13" s="197">
        <f t="shared" si="0"/>
        <v>-70000</v>
      </c>
      <c r="J13" s="71"/>
      <c r="K13" s="72"/>
      <c r="L13" s="73">
        <v>4135</v>
      </c>
      <c r="M13" s="74"/>
      <c r="N13" s="156" t="s">
        <v>80</v>
      </c>
      <c r="O13" s="128"/>
      <c r="P13" s="67"/>
      <c r="Q13" s="410">
        <v>2790000</v>
      </c>
      <c r="R13" s="199">
        <f t="shared" si="1"/>
        <v>-2790000</v>
      </c>
      <c r="S13" s="6"/>
    </row>
    <row r="14" spans="1:19" ht="17.100000000000001" customHeight="1" x14ac:dyDescent="0.2">
      <c r="A14" s="18"/>
      <c r="B14" s="19"/>
      <c r="C14" s="20">
        <v>6148</v>
      </c>
      <c r="D14" s="21"/>
      <c r="E14" s="156" t="s">
        <v>89</v>
      </c>
      <c r="F14" s="60"/>
      <c r="G14" s="67"/>
      <c r="H14" s="409">
        <v>80000</v>
      </c>
      <c r="I14" s="197">
        <f t="shared" si="0"/>
        <v>-80000</v>
      </c>
      <c r="J14" s="71"/>
      <c r="K14" s="72"/>
      <c r="L14" s="73">
        <v>4143</v>
      </c>
      <c r="M14" s="74"/>
      <c r="N14" s="156" t="s">
        <v>81</v>
      </c>
      <c r="O14" s="128"/>
      <c r="P14" s="67"/>
      <c r="Q14" s="410">
        <v>2000000</v>
      </c>
      <c r="R14" s="199">
        <f t="shared" si="1"/>
        <v>-2000000</v>
      </c>
      <c r="S14" s="6"/>
    </row>
    <row r="15" spans="1:19" ht="17.100000000000001" customHeight="1" x14ac:dyDescent="0.2">
      <c r="A15" s="18"/>
      <c r="B15" s="19"/>
      <c r="C15" s="20">
        <v>6155</v>
      </c>
      <c r="D15" s="21"/>
      <c r="E15" s="156" t="s">
        <v>90</v>
      </c>
      <c r="F15" s="128"/>
      <c r="G15" s="67"/>
      <c r="H15" s="409">
        <v>30000</v>
      </c>
      <c r="I15" s="197">
        <f t="shared" si="0"/>
        <v>-30000</v>
      </c>
      <c r="J15" s="71"/>
      <c r="K15" s="72"/>
      <c r="L15" s="73">
        <v>4150</v>
      </c>
      <c r="M15" s="74"/>
      <c r="N15" s="156" t="s">
        <v>82</v>
      </c>
      <c r="O15" s="128"/>
      <c r="P15" s="67"/>
      <c r="Q15" s="410"/>
      <c r="R15" s="199">
        <f t="shared" si="1"/>
        <v>0</v>
      </c>
      <c r="S15" s="6"/>
    </row>
    <row r="16" spans="1:19" ht="17.100000000000001" customHeight="1" x14ac:dyDescent="0.2">
      <c r="A16" s="18"/>
      <c r="B16" s="19"/>
      <c r="C16" s="51">
        <v>6163</v>
      </c>
      <c r="D16" s="21"/>
      <c r="E16" s="156" t="s">
        <v>91</v>
      </c>
      <c r="F16" s="60"/>
      <c r="G16" s="67"/>
      <c r="H16" s="409">
        <v>5000</v>
      </c>
      <c r="I16" s="199">
        <f t="shared" si="0"/>
        <v>-5000</v>
      </c>
      <c r="J16" s="71"/>
      <c r="K16" s="72"/>
      <c r="L16" s="75">
        <v>4168</v>
      </c>
      <c r="M16" s="107"/>
      <c r="N16" s="159" t="s">
        <v>83</v>
      </c>
      <c r="O16" s="133"/>
      <c r="P16" s="108"/>
      <c r="Q16" s="411">
        <v>300000</v>
      </c>
      <c r="R16" s="198">
        <f t="shared" si="1"/>
        <v>-300000</v>
      </c>
      <c r="S16" s="6"/>
    </row>
    <row r="17" spans="1:19" ht="17.100000000000001" customHeight="1" thickBot="1" x14ac:dyDescent="0.25">
      <c r="A17" s="11"/>
      <c r="B17" s="12"/>
      <c r="C17" s="27">
        <v>6189</v>
      </c>
      <c r="D17" s="28"/>
      <c r="E17" s="157" t="s">
        <v>92</v>
      </c>
      <c r="F17" s="47"/>
      <c r="G17" s="98"/>
      <c r="H17" s="415">
        <v>91000</v>
      </c>
      <c r="I17" s="183">
        <f t="shared" si="0"/>
        <v>-91000</v>
      </c>
      <c r="J17" s="79"/>
      <c r="K17" s="80"/>
      <c r="L17" s="56"/>
      <c r="M17" s="81"/>
      <c r="N17" s="166"/>
      <c r="O17" s="142"/>
      <c r="P17" s="82"/>
      <c r="Q17" s="412"/>
      <c r="R17" s="192">
        <f t="shared" si="1"/>
        <v>0</v>
      </c>
      <c r="S17" s="6"/>
    </row>
    <row r="18" spans="1:19" ht="17.100000000000001" customHeight="1" x14ac:dyDescent="0.2">
      <c r="A18" s="15"/>
      <c r="B18" s="31"/>
      <c r="C18" s="17" t="s">
        <v>5</v>
      </c>
      <c r="D18" s="3"/>
      <c r="E18" s="3"/>
      <c r="F18" s="129"/>
      <c r="G18" s="186">
        <f>SUM(G19:G27)</f>
        <v>0</v>
      </c>
      <c r="H18" s="185">
        <f>SUM(H19:H27)</f>
        <v>410000</v>
      </c>
      <c r="I18" s="196">
        <f t="shared" si="0"/>
        <v>-410000</v>
      </c>
      <c r="J18" s="68"/>
      <c r="K18" s="69"/>
      <c r="L18" s="70" t="s">
        <v>6</v>
      </c>
      <c r="M18" s="66"/>
      <c r="N18" s="66"/>
      <c r="O18" s="143"/>
      <c r="P18" s="184">
        <f>SUM(P19:P27)</f>
        <v>0</v>
      </c>
      <c r="Q18" s="185">
        <f>SUM(Q19:Q27)</f>
        <v>1760000</v>
      </c>
      <c r="R18" s="204">
        <f t="shared" si="1"/>
        <v>-1760000</v>
      </c>
      <c r="S18" s="6"/>
    </row>
    <row r="19" spans="1:19" ht="17.100000000000001" customHeight="1" x14ac:dyDescent="0.2">
      <c r="A19" s="15"/>
      <c r="B19" s="32"/>
      <c r="C19" s="1">
        <v>6213</v>
      </c>
      <c r="D19" s="21"/>
      <c r="E19" s="156" t="s">
        <v>165</v>
      </c>
      <c r="F19" s="60"/>
      <c r="G19" s="67"/>
      <c r="H19" s="409">
        <v>30000</v>
      </c>
      <c r="I19" s="197">
        <f t="shared" si="0"/>
        <v>-30000</v>
      </c>
      <c r="J19" s="68"/>
      <c r="K19" s="72"/>
      <c r="L19" s="57">
        <v>4218</v>
      </c>
      <c r="M19" s="74"/>
      <c r="N19" s="268" t="str">
        <f t="shared" ref="N19:N27" si="2">E19</f>
        <v>こども助け合いの日</v>
      </c>
      <c r="O19" s="144"/>
      <c r="P19" s="83"/>
      <c r="Q19" s="410">
        <v>30000</v>
      </c>
      <c r="R19" s="199">
        <f t="shared" si="1"/>
        <v>-30000</v>
      </c>
      <c r="S19" s="6"/>
    </row>
    <row r="20" spans="1:19" ht="17.100000000000001" customHeight="1" x14ac:dyDescent="0.2">
      <c r="A20" s="15"/>
      <c r="B20" s="32"/>
      <c r="C20" s="1">
        <v>6221</v>
      </c>
      <c r="D20" s="21"/>
      <c r="E20" s="156" t="s">
        <v>27</v>
      </c>
      <c r="F20" s="60"/>
      <c r="G20" s="67"/>
      <c r="H20" s="409">
        <v>30000</v>
      </c>
      <c r="I20" s="197">
        <f t="shared" si="0"/>
        <v>-30000</v>
      </c>
      <c r="J20" s="68"/>
      <c r="K20" s="72"/>
      <c r="L20" s="57">
        <v>4226</v>
      </c>
      <c r="M20" s="74"/>
      <c r="N20" s="268" t="str">
        <f t="shared" si="2"/>
        <v>広報の日</v>
      </c>
      <c r="O20" s="144"/>
      <c r="P20" s="83"/>
      <c r="Q20" s="410">
        <v>30000</v>
      </c>
      <c r="R20" s="199">
        <f t="shared" si="1"/>
        <v>-30000</v>
      </c>
      <c r="S20" s="6"/>
    </row>
    <row r="21" spans="1:19" ht="17.100000000000001" customHeight="1" x14ac:dyDescent="0.2">
      <c r="A21" s="15"/>
      <c r="B21" s="32"/>
      <c r="C21" s="1">
        <v>6239</v>
      </c>
      <c r="D21" s="21"/>
      <c r="E21" s="156" t="s">
        <v>28</v>
      </c>
      <c r="F21" s="60"/>
      <c r="G21" s="67"/>
      <c r="H21" s="409">
        <v>30000</v>
      </c>
      <c r="I21" s="197">
        <f t="shared" si="0"/>
        <v>-30000</v>
      </c>
      <c r="J21" s="68"/>
      <c r="K21" s="72"/>
      <c r="L21" s="57">
        <v>4234</v>
      </c>
      <c r="M21" s="74"/>
      <c r="N21" s="268" t="str">
        <f t="shared" si="2"/>
        <v>聖ペトロ使徒座</v>
      </c>
      <c r="O21" s="144"/>
      <c r="P21" s="83"/>
      <c r="Q21" s="410">
        <v>30000</v>
      </c>
      <c r="R21" s="199">
        <f t="shared" si="1"/>
        <v>-30000</v>
      </c>
      <c r="S21" s="6"/>
    </row>
    <row r="22" spans="1:19" ht="17.100000000000001" customHeight="1" x14ac:dyDescent="0.2">
      <c r="A22" s="15"/>
      <c r="B22" s="32"/>
      <c r="C22" s="1">
        <v>6247</v>
      </c>
      <c r="D22" s="21"/>
      <c r="E22" s="215" t="s">
        <v>171</v>
      </c>
      <c r="F22" s="60"/>
      <c r="G22" s="67"/>
      <c r="H22" s="409">
        <v>30000</v>
      </c>
      <c r="I22" s="197">
        <f t="shared" si="0"/>
        <v>-30000</v>
      </c>
      <c r="J22" s="68"/>
      <c r="K22" s="72"/>
      <c r="L22" s="57">
        <v>4242</v>
      </c>
      <c r="M22" s="74"/>
      <c r="N22" s="269" t="str">
        <f t="shared" si="2"/>
        <v>難民移住移動者の日</v>
      </c>
      <c r="O22" s="144"/>
      <c r="P22" s="83"/>
      <c r="Q22" s="410">
        <v>30000</v>
      </c>
      <c r="R22" s="199">
        <f t="shared" si="1"/>
        <v>-30000</v>
      </c>
      <c r="S22" s="6"/>
    </row>
    <row r="23" spans="1:19" ht="17.100000000000001" customHeight="1" x14ac:dyDescent="0.2">
      <c r="A23" s="15"/>
      <c r="B23" s="32"/>
      <c r="C23" s="1">
        <v>6254</v>
      </c>
      <c r="D23" s="21"/>
      <c r="E23" s="156" t="s">
        <v>29</v>
      </c>
      <c r="F23" s="60"/>
      <c r="G23" s="67"/>
      <c r="H23" s="409">
        <v>30000</v>
      </c>
      <c r="I23" s="197">
        <f t="shared" si="0"/>
        <v>-30000</v>
      </c>
      <c r="J23" s="68"/>
      <c r="K23" s="72"/>
      <c r="L23" s="57">
        <v>4259</v>
      </c>
      <c r="M23" s="74"/>
      <c r="N23" s="268" t="str">
        <f t="shared" si="2"/>
        <v>世界宣教の日</v>
      </c>
      <c r="O23" s="144"/>
      <c r="P23" s="83"/>
      <c r="Q23" s="410">
        <v>30000</v>
      </c>
      <c r="R23" s="199">
        <f t="shared" si="1"/>
        <v>-30000</v>
      </c>
      <c r="S23" s="6"/>
    </row>
    <row r="24" spans="1:19" ht="17.100000000000001" customHeight="1" x14ac:dyDescent="0.2">
      <c r="A24" s="15"/>
      <c r="B24" s="32"/>
      <c r="C24" s="1">
        <v>6262</v>
      </c>
      <c r="D24" s="21"/>
      <c r="E24" s="168" t="s">
        <v>166</v>
      </c>
      <c r="F24" s="60"/>
      <c r="G24" s="67"/>
      <c r="H24" s="409">
        <v>30000</v>
      </c>
      <c r="I24" s="197">
        <f t="shared" si="0"/>
        <v>-30000</v>
      </c>
      <c r="J24" s="68"/>
      <c r="K24" s="72"/>
      <c r="L24" s="57">
        <v>4267</v>
      </c>
      <c r="M24" s="74"/>
      <c r="N24" s="268" t="str">
        <f t="shared" si="2"/>
        <v>宣教地招命促進の日</v>
      </c>
      <c r="O24" s="144"/>
      <c r="P24" s="83"/>
      <c r="Q24" s="410">
        <v>30000</v>
      </c>
      <c r="R24" s="199">
        <f t="shared" si="1"/>
        <v>-30000</v>
      </c>
      <c r="S24" s="6"/>
    </row>
    <row r="25" spans="1:19" ht="17.100000000000001" customHeight="1" x14ac:dyDescent="0.2">
      <c r="A25" s="15"/>
      <c r="B25" s="32"/>
      <c r="C25" s="1">
        <v>6270</v>
      </c>
      <c r="D25" s="21"/>
      <c r="E25" s="216" t="s">
        <v>74</v>
      </c>
      <c r="F25" s="60"/>
      <c r="G25" s="67"/>
      <c r="H25" s="409">
        <v>30000</v>
      </c>
      <c r="I25" s="197">
        <f t="shared" si="0"/>
        <v>-30000</v>
      </c>
      <c r="J25" s="68"/>
      <c r="K25" s="72"/>
      <c r="L25" s="57">
        <v>4275</v>
      </c>
      <c r="M25" s="74"/>
      <c r="N25" s="268" t="str">
        <f t="shared" si="2"/>
        <v>四旬節（愛の献金）</v>
      </c>
      <c r="O25" s="144"/>
      <c r="P25" s="83"/>
      <c r="Q25" s="410">
        <v>30000</v>
      </c>
      <c r="R25" s="199">
        <f t="shared" si="1"/>
        <v>-30000</v>
      </c>
      <c r="S25" s="6"/>
    </row>
    <row r="26" spans="1:19" ht="17.100000000000001" customHeight="1" x14ac:dyDescent="0.2">
      <c r="A26" s="15"/>
      <c r="B26" s="32"/>
      <c r="C26" s="1">
        <v>6288</v>
      </c>
      <c r="D26" s="40"/>
      <c r="E26" s="159" t="s">
        <v>30</v>
      </c>
      <c r="F26" s="130"/>
      <c r="G26" s="108"/>
      <c r="H26" s="416">
        <v>150000</v>
      </c>
      <c r="I26" s="198">
        <f t="shared" si="0"/>
        <v>-150000</v>
      </c>
      <c r="J26" s="68"/>
      <c r="K26" s="72"/>
      <c r="L26" s="118">
        <v>4283</v>
      </c>
      <c r="M26" s="74"/>
      <c r="N26" s="268" t="str">
        <f t="shared" si="2"/>
        <v>一粒会</v>
      </c>
      <c r="O26" s="144"/>
      <c r="P26" s="83"/>
      <c r="Q26" s="410">
        <v>1500000</v>
      </c>
      <c r="R26" s="199">
        <f t="shared" si="1"/>
        <v>-1500000</v>
      </c>
      <c r="S26" s="6"/>
    </row>
    <row r="27" spans="1:19" ht="17.100000000000001" customHeight="1" thickBot="1" x14ac:dyDescent="0.25">
      <c r="A27" s="11"/>
      <c r="B27" s="12"/>
      <c r="C27" s="14">
        <v>6296</v>
      </c>
      <c r="D27" s="28"/>
      <c r="E27" s="157" t="s">
        <v>31</v>
      </c>
      <c r="F27" s="131"/>
      <c r="G27" s="87"/>
      <c r="H27" s="415">
        <v>50000</v>
      </c>
      <c r="I27" s="183">
        <f t="shared" si="0"/>
        <v>-50000</v>
      </c>
      <c r="J27" s="79"/>
      <c r="K27" s="80"/>
      <c r="L27" s="56">
        <v>4291</v>
      </c>
      <c r="M27" s="81"/>
      <c r="N27" s="270" t="str">
        <f t="shared" si="2"/>
        <v>臨時指定献金</v>
      </c>
      <c r="O27" s="167"/>
      <c r="P27" s="77"/>
      <c r="Q27" s="412">
        <v>50000</v>
      </c>
      <c r="R27" s="192">
        <f t="shared" si="1"/>
        <v>-50000</v>
      </c>
      <c r="S27" s="6"/>
    </row>
    <row r="28" spans="1:19" ht="17.100000000000001" customHeight="1" x14ac:dyDescent="0.2">
      <c r="A28" s="15"/>
      <c r="B28" s="31"/>
      <c r="C28" s="17" t="s">
        <v>7</v>
      </c>
      <c r="D28" s="3"/>
      <c r="E28" s="3"/>
      <c r="F28" s="129"/>
      <c r="G28" s="186">
        <f>SUM(G29:G33)</f>
        <v>0</v>
      </c>
      <c r="H28" s="185">
        <f>SUM(H29:H33)</f>
        <v>250000</v>
      </c>
      <c r="I28" s="196">
        <f t="shared" si="0"/>
        <v>-250000</v>
      </c>
      <c r="J28" s="68"/>
      <c r="K28" s="69"/>
      <c r="L28" s="70" t="s">
        <v>131</v>
      </c>
      <c r="M28" s="66"/>
      <c r="N28" s="66"/>
      <c r="O28" s="143"/>
      <c r="P28" s="189">
        <f>SUM(P29:P30)</f>
        <v>0</v>
      </c>
      <c r="Q28" s="185">
        <f>SUM(Q29:Q30)</f>
        <v>0</v>
      </c>
      <c r="R28" s="204">
        <f t="shared" si="1"/>
        <v>0</v>
      </c>
      <c r="S28" s="6"/>
    </row>
    <row r="29" spans="1:19" ht="17.100000000000001" customHeight="1" x14ac:dyDescent="0.2">
      <c r="A29" s="18"/>
      <c r="B29" s="19"/>
      <c r="C29" s="20">
        <v>6718</v>
      </c>
      <c r="D29" s="21"/>
      <c r="E29" s="156" t="s">
        <v>32</v>
      </c>
      <c r="F29" s="60"/>
      <c r="G29" s="67"/>
      <c r="H29" s="409"/>
      <c r="I29" s="197">
        <f t="shared" si="0"/>
        <v>0</v>
      </c>
      <c r="J29" s="71"/>
      <c r="K29" s="72"/>
      <c r="L29" s="73">
        <v>4317</v>
      </c>
      <c r="M29" s="85"/>
      <c r="N29" s="169" t="s">
        <v>33</v>
      </c>
      <c r="O29" s="145"/>
      <c r="P29" s="109"/>
      <c r="Q29" s="413"/>
      <c r="R29" s="209">
        <f t="shared" si="1"/>
        <v>0</v>
      </c>
      <c r="S29" s="6"/>
    </row>
    <row r="30" spans="1:19" ht="17.100000000000001" customHeight="1" thickBot="1" x14ac:dyDescent="0.25">
      <c r="A30" s="18"/>
      <c r="B30" s="19"/>
      <c r="C30" s="20">
        <v>6726</v>
      </c>
      <c r="D30" s="21"/>
      <c r="E30" s="156" t="s">
        <v>34</v>
      </c>
      <c r="F30" s="60"/>
      <c r="G30" s="67"/>
      <c r="H30" s="409">
        <v>100000</v>
      </c>
      <c r="I30" s="197">
        <f t="shared" si="0"/>
        <v>-100000</v>
      </c>
      <c r="J30" s="71"/>
      <c r="K30" s="72"/>
      <c r="L30" s="75">
        <v>4325</v>
      </c>
      <c r="M30" s="76"/>
      <c r="N30" s="170" t="s">
        <v>35</v>
      </c>
      <c r="O30" s="146"/>
      <c r="P30" s="77"/>
      <c r="Q30" s="414"/>
      <c r="R30" s="202">
        <f t="shared" si="1"/>
        <v>0</v>
      </c>
      <c r="S30" s="6"/>
    </row>
    <row r="31" spans="1:19" ht="17.100000000000001" customHeight="1" x14ac:dyDescent="0.2">
      <c r="A31" s="18"/>
      <c r="B31" s="19"/>
      <c r="C31" s="20">
        <v>6734</v>
      </c>
      <c r="D31" s="21"/>
      <c r="E31" s="156" t="s">
        <v>121</v>
      </c>
      <c r="F31" s="60"/>
      <c r="G31" s="67"/>
      <c r="H31" s="409"/>
      <c r="I31" s="197">
        <f t="shared" si="0"/>
        <v>0</v>
      </c>
      <c r="J31" s="110"/>
      <c r="K31" s="50"/>
      <c r="L31" s="111" t="s">
        <v>8</v>
      </c>
      <c r="M31" s="112"/>
      <c r="N31" s="58"/>
      <c r="O31" s="141"/>
      <c r="P31" s="189">
        <f>SUM(P32:P34)</f>
        <v>0</v>
      </c>
      <c r="Q31" s="188">
        <f>SUM(Q32:Q34)</f>
        <v>0</v>
      </c>
      <c r="R31" s="210">
        <f t="shared" si="1"/>
        <v>0</v>
      </c>
      <c r="S31" s="6"/>
    </row>
    <row r="32" spans="1:19" ht="17.100000000000001" customHeight="1" x14ac:dyDescent="0.2">
      <c r="A32" s="18"/>
      <c r="B32" s="19"/>
      <c r="C32" s="20">
        <v>6742</v>
      </c>
      <c r="D32" s="21"/>
      <c r="E32" s="156" t="s">
        <v>36</v>
      </c>
      <c r="F32" s="60"/>
      <c r="G32" s="67"/>
      <c r="H32" s="409">
        <v>100000</v>
      </c>
      <c r="I32" s="197">
        <f t="shared" si="0"/>
        <v>-100000</v>
      </c>
      <c r="J32" s="68"/>
      <c r="K32" s="72"/>
      <c r="L32" s="75">
        <v>4515</v>
      </c>
      <c r="M32" s="85"/>
      <c r="N32" s="156" t="s">
        <v>39</v>
      </c>
      <c r="O32" s="128"/>
      <c r="P32" s="83"/>
      <c r="Q32" s="409"/>
      <c r="R32" s="202">
        <f t="shared" si="1"/>
        <v>0</v>
      </c>
      <c r="S32" s="6"/>
    </row>
    <row r="33" spans="1:19" ht="17.100000000000001" customHeight="1" thickBot="1" x14ac:dyDescent="0.25">
      <c r="A33" s="11"/>
      <c r="B33" s="12"/>
      <c r="C33" s="33">
        <v>6767</v>
      </c>
      <c r="D33" s="28"/>
      <c r="E33" s="217" t="s">
        <v>77</v>
      </c>
      <c r="F33" s="160"/>
      <c r="G33" s="78"/>
      <c r="H33" s="415">
        <v>50000</v>
      </c>
      <c r="I33" s="183">
        <f t="shared" si="0"/>
        <v>-50000</v>
      </c>
      <c r="J33" s="71"/>
      <c r="K33" s="72"/>
      <c r="L33" s="73">
        <v>4523</v>
      </c>
      <c r="M33" s="74"/>
      <c r="N33" s="156" t="s">
        <v>38</v>
      </c>
      <c r="O33" s="128"/>
      <c r="P33" s="83"/>
      <c r="Q33" s="409"/>
      <c r="R33" s="198">
        <f t="shared" si="1"/>
        <v>0</v>
      </c>
      <c r="S33" s="6"/>
    </row>
    <row r="34" spans="1:19" ht="16.5" customHeight="1" thickBot="1" x14ac:dyDescent="0.25">
      <c r="A34" s="15"/>
      <c r="B34" s="251"/>
      <c r="C34" s="261"/>
      <c r="D34" s="262"/>
      <c r="E34" s="262"/>
      <c r="F34" s="263"/>
      <c r="G34" s="259"/>
      <c r="H34" s="258"/>
      <c r="I34" s="252"/>
      <c r="J34" s="79"/>
      <c r="K34" s="80"/>
      <c r="L34" s="84">
        <v>4531</v>
      </c>
      <c r="M34" s="81"/>
      <c r="N34" s="279" t="s">
        <v>37</v>
      </c>
      <c r="O34" s="280"/>
      <c r="P34" s="266"/>
      <c r="Q34" s="415"/>
      <c r="R34" s="281">
        <f t="shared" si="1"/>
        <v>0</v>
      </c>
      <c r="S34" s="6"/>
    </row>
    <row r="35" spans="1:19" ht="23.25" customHeight="1" thickBot="1" x14ac:dyDescent="0.25">
      <c r="A35" s="260"/>
      <c r="B35" s="271">
        <v>2</v>
      </c>
      <c r="C35" s="256" t="s">
        <v>129</v>
      </c>
      <c r="D35" s="272"/>
      <c r="E35" s="272"/>
      <c r="F35" s="278"/>
      <c r="G35" s="264">
        <f>SUM(G36:G41)</f>
        <v>0</v>
      </c>
      <c r="H35" s="264">
        <f>SUM(H36:H41)</f>
        <v>0</v>
      </c>
      <c r="I35" s="192">
        <f t="shared" si="0"/>
        <v>0</v>
      </c>
      <c r="J35" s="71"/>
      <c r="K35" s="72"/>
      <c r="L35" s="75"/>
      <c r="M35" s="76"/>
      <c r="N35" s="161"/>
      <c r="O35" s="132"/>
      <c r="P35" s="77"/>
      <c r="Q35" s="46"/>
      <c r="R35" s="202"/>
      <c r="S35" s="6"/>
    </row>
    <row r="36" spans="1:19" ht="17.100000000000001" customHeight="1" x14ac:dyDescent="0.2">
      <c r="A36" s="18"/>
      <c r="B36" s="32"/>
      <c r="C36" s="20">
        <v>6825</v>
      </c>
      <c r="D36" s="21"/>
      <c r="E36" s="156" t="s">
        <v>40</v>
      </c>
      <c r="F36" s="60"/>
      <c r="G36" s="67"/>
      <c r="H36" s="409"/>
      <c r="I36" s="197">
        <f t="shared" si="0"/>
        <v>0</v>
      </c>
      <c r="J36" s="113"/>
      <c r="K36" s="50"/>
      <c r="L36" s="111" t="s">
        <v>9</v>
      </c>
      <c r="M36" s="112"/>
      <c r="N36" s="58"/>
      <c r="O36" s="141"/>
      <c r="P36" s="189">
        <f>SUM(P37:P41)</f>
        <v>0</v>
      </c>
      <c r="Q36" s="188">
        <f>SUM(Q37:Q41)</f>
        <v>0</v>
      </c>
      <c r="R36" s="210">
        <f t="shared" si="1"/>
        <v>0</v>
      </c>
      <c r="S36" s="6"/>
    </row>
    <row r="37" spans="1:19" ht="17.100000000000001" customHeight="1" x14ac:dyDescent="0.2">
      <c r="A37" s="18"/>
      <c r="B37" s="32"/>
      <c r="C37" s="20">
        <v>6833</v>
      </c>
      <c r="D37" s="21"/>
      <c r="E37" s="156" t="s">
        <v>41</v>
      </c>
      <c r="F37" s="60"/>
      <c r="G37" s="67"/>
      <c r="H37" s="409"/>
      <c r="I37" s="197">
        <f t="shared" si="0"/>
        <v>0</v>
      </c>
      <c r="J37" s="68"/>
      <c r="K37" s="72"/>
      <c r="L37" s="49">
        <v>4614</v>
      </c>
      <c r="M37" s="76"/>
      <c r="N37" s="171" t="s">
        <v>84</v>
      </c>
      <c r="O37" s="147"/>
      <c r="P37" s="114"/>
      <c r="Q37" s="414"/>
      <c r="R37" s="202">
        <f t="shared" si="1"/>
        <v>0</v>
      </c>
      <c r="S37" s="6"/>
    </row>
    <row r="38" spans="1:19" ht="17.100000000000001" customHeight="1" x14ac:dyDescent="0.2">
      <c r="A38" s="18"/>
      <c r="B38" s="19"/>
      <c r="C38" s="20">
        <v>6841</v>
      </c>
      <c r="D38" s="21"/>
      <c r="E38" s="156" t="s">
        <v>42</v>
      </c>
      <c r="F38" s="60"/>
      <c r="G38" s="67"/>
      <c r="H38" s="409"/>
      <c r="I38" s="197">
        <f t="shared" si="0"/>
        <v>0</v>
      </c>
      <c r="J38" s="71"/>
      <c r="K38" s="72"/>
      <c r="L38" s="75">
        <v>4622</v>
      </c>
      <c r="M38" s="40"/>
      <c r="N38" s="172" t="s">
        <v>85</v>
      </c>
      <c r="O38" s="126"/>
      <c r="P38" s="86"/>
      <c r="Q38" s="411"/>
      <c r="R38" s="198">
        <f t="shared" si="1"/>
        <v>0</v>
      </c>
      <c r="S38" s="6"/>
    </row>
    <row r="39" spans="1:19" ht="17.100000000000001" customHeight="1" x14ac:dyDescent="0.2">
      <c r="A39" s="18"/>
      <c r="B39" s="19"/>
      <c r="C39" s="20">
        <v>6858</v>
      </c>
      <c r="D39" s="21"/>
      <c r="E39" s="156" t="s">
        <v>43</v>
      </c>
      <c r="F39" s="60"/>
      <c r="G39" s="67"/>
      <c r="H39" s="409"/>
      <c r="I39" s="197">
        <f t="shared" si="0"/>
        <v>0</v>
      </c>
      <c r="J39" s="71"/>
      <c r="K39" s="72"/>
      <c r="L39" s="75"/>
      <c r="M39" s="107"/>
      <c r="N39" s="178"/>
      <c r="O39" s="133"/>
      <c r="P39" s="86"/>
      <c r="Q39" s="411"/>
      <c r="R39" s="198">
        <f t="shared" si="1"/>
        <v>0</v>
      </c>
      <c r="S39" s="6"/>
    </row>
    <row r="40" spans="1:19" ht="17.100000000000001" customHeight="1" x14ac:dyDescent="0.2">
      <c r="A40" s="18"/>
      <c r="B40" s="19"/>
      <c r="C40" s="24">
        <v>6866</v>
      </c>
      <c r="D40" s="40"/>
      <c r="E40" s="159" t="s">
        <v>126</v>
      </c>
      <c r="F40" s="130"/>
      <c r="G40" s="67"/>
      <c r="H40" s="409"/>
      <c r="I40" s="197">
        <f>G40-H40</f>
        <v>0</v>
      </c>
      <c r="J40" s="71"/>
      <c r="K40" s="72"/>
      <c r="L40" s="75"/>
      <c r="M40" s="107"/>
      <c r="N40" s="178"/>
      <c r="O40" s="133"/>
      <c r="P40" s="86"/>
      <c r="Q40" s="411"/>
      <c r="R40" s="198">
        <f>P40-Q40</f>
        <v>0</v>
      </c>
      <c r="S40" s="6"/>
    </row>
    <row r="41" spans="1:19" ht="17.100000000000001" customHeight="1" thickBot="1" x14ac:dyDescent="0.25">
      <c r="A41" s="11"/>
      <c r="B41" s="12"/>
      <c r="C41" s="254"/>
      <c r="D41" s="28"/>
      <c r="E41" s="217"/>
      <c r="F41" s="47"/>
      <c r="G41" s="90"/>
      <c r="H41" s="415"/>
      <c r="I41" s="192">
        <f t="shared" si="0"/>
        <v>0</v>
      </c>
      <c r="J41" s="71"/>
      <c r="K41" s="80"/>
      <c r="L41" s="253"/>
      <c r="M41" s="81"/>
      <c r="N41" s="43"/>
      <c r="O41" s="131"/>
      <c r="P41" s="82"/>
      <c r="Q41" s="412"/>
      <c r="R41" s="281">
        <f t="shared" si="1"/>
        <v>0</v>
      </c>
      <c r="S41" s="6"/>
    </row>
    <row r="42" spans="1:19" ht="23.25" customHeight="1" thickBot="1" x14ac:dyDescent="0.25">
      <c r="A42" s="18"/>
      <c r="B42" s="271">
        <v>3</v>
      </c>
      <c r="C42" s="256" t="s">
        <v>133</v>
      </c>
      <c r="D42" s="272"/>
      <c r="E42" s="272"/>
      <c r="F42" s="248"/>
      <c r="G42" s="249">
        <f>SUM(G43:G46)</f>
        <v>0</v>
      </c>
      <c r="H42" s="185">
        <f>SUM(H43:H46)</f>
        <v>1800000</v>
      </c>
      <c r="I42" s="196">
        <f t="shared" si="0"/>
        <v>-1800000</v>
      </c>
      <c r="J42" s="68"/>
      <c r="K42" s="271">
        <v>2</v>
      </c>
      <c r="L42" s="257" t="s">
        <v>134</v>
      </c>
      <c r="M42" s="181"/>
      <c r="N42" s="181"/>
      <c r="O42" s="143"/>
      <c r="P42" s="190">
        <f>SUM(P43:P46)</f>
        <v>0</v>
      </c>
      <c r="Q42" s="185">
        <f>SUM(Q43:Q46)</f>
        <v>4200000</v>
      </c>
      <c r="R42" s="204">
        <f t="shared" si="1"/>
        <v>-4200000</v>
      </c>
      <c r="S42" s="6"/>
    </row>
    <row r="43" spans="1:19" ht="17.100000000000001" customHeight="1" x14ac:dyDescent="0.2">
      <c r="A43" s="18"/>
      <c r="B43" s="19"/>
      <c r="C43" s="20">
        <v>7211</v>
      </c>
      <c r="D43" s="25"/>
      <c r="E43" s="161" t="s">
        <v>93</v>
      </c>
      <c r="F43" s="132"/>
      <c r="G43" s="78"/>
      <c r="H43" s="417">
        <v>400000</v>
      </c>
      <c r="I43" s="200">
        <f t="shared" si="0"/>
        <v>-400000</v>
      </c>
      <c r="J43" s="71"/>
      <c r="K43" s="72"/>
      <c r="L43" s="75">
        <v>4812</v>
      </c>
      <c r="M43" s="74"/>
      <c r="N43" s="156" t="s">
        <v>173</v>
      </c>
      <c r="O43" s="128"/>
      <c r="P43" s="115"/>
      <c r="Q43" s="410"/>
      <c r="R43" s="199">
        <f t="shared" si="1"/>
        <v>0</v>
      </c>
      <c r="S43" s="6"/>
    </row>
    <row r="44" spans="1:19" ht="17.100000000000001" customHeight="1" x14ac:dyDescent="0.2">
      <c r="A44" s="18"/>
      <c r="B44" s="19"/>
      <c r="C44" s="20">
        <v>7229</v>
      </c>
      <c r="D44" s="40"/>
      <c r="E44" s="178" t="s">
        <v>94</v>
      </c>
      <c r="F44" s="133"/>
      <c r="G44" s="108"/>
      <c r="H44" s="416">
        <v>200000</v>
      </c>
      <c r="I44" s="198">
        <f t="shared" si="0"/>
        <v>-200000</v>
      </c>
      <c r="J44" s="71"/>
      <c r="K44" s="72"/>
      <c r="L44" s="75">
        <v>4820</v>
      </c>
      <c r="M44" s="74"/>
      <c r="N44" s="173" t="s">
        <v>44</v>
      </c>
      <c r="O44" s="128"/>
      <c r="P44" s="86"/>
      <c r="Q44" s="410">
        <v>4200000</v>
      </c>
      <c r="R44" s="199">
        <f t="shared" si="1"/>
        <v>-4200000</v>
      </c>
      <c r="S44" s="6"/>
    </row>
    <row r="45" spans="1:19" ht="17.100000000000001" customHeight="1" x14ac:dyDescent="0.2">
      <c r="A45" s="18"/>
      <c r="B45" s="19"/>
      <c r="C45" s="51">
        <v>7237</v>
      </c>
      <c r="D45" s="21"/>
      <c r="E45" s="156" t="s">
        <v>95</v>
      </c>
      <c r="F45" s="133"/>
      <c r="G45" s="108"/>
      <c r="H45" s="416">
        <v>100000</v>
      </c>
      <c r="I45" s="198">
        <f>G45-H45</f>
        <v>-100000</v>
      </c>
      <c r="J45" s="71"/>
      <c r="K45" s="72"/>
      <c r="L45" s="75">
        <v>4887</v>
      </c>
      <c r="M45" s="74"/>
      <c r="N45" s="173" t="s">
        <v>120</v>
      </c>
      <c r="O45" s="128"/>
      <c r="P45" s="86"/>
      <c r="Q45" s="410"/>
      <c r="R45" s="199">
        <f>P45-Q45</f>
        <v>0</v>
      </c>
      <c r="S45" s="6"/>
    </row>
    <row r="46" spans="1:19" ht="17.100000000000001" customHeight="1" thickBot="1" x14ac:dyDescent="0.25">
      <c r="A46" s="11"/>
      <c r="B46" s="12"/>
      <c r="C46" s="27">
        <v>7260</v>
      </c>
      <c r="D46" s="28"/>
      <c r="E46" s="157" t="s">
        <v>118</v>
      </c>
      <c r="F46" s="131"/>
      <c r="G46" s="90"/>
      <c r="H46" s="415">
        <v>1100000</v>
      </c>
      <c r="I46" s="183">
        <f t="shared" si="0"/>
        <v>-1100000</v>
      </c>
      <c r="J46" s="79"/>
      <c r="K46" s="80"/>
      <c r="L46" s="84"/>
      <c r="M46" s="81"/>
      <c r="N46" s="56"/>
      <c r="O46" s="142"/>
      <c r="P46" s="82"/>
      <c r="Q46" s="412"/>
      <c r="R46" s="192">
        <f t="shared" si="1"/>
        <v>0</v>
      </c>
      <c r="S46" s="6"/>
    </row>
    <row r="47" spans="1:19" ht="18.600000000000001" customHeight="1" x14ac:dyDescent="0.2">
      <c r="A47" s="484" t="s">
        <v>18</v>
      </c>
      <c r="B47" s="485"/>
      <c r="C47" s="485"/>
      <c r="D47" s="485"/>
      <c r="E47" s="485"/>
      <c r="F47" s="485"/>
      <c r="G47" s="485"/>
      <c r="H47" s="485"/>
      <c r="I47" s="486"/>
      <c r="J47" s="484" t="s">
        <v>19</v>
      </c>
      <c r="K47" s="485"/>
      <c r="L47" s="485"/>
      <c r="M47" s="485"/>
      <c r="N47" s="485"/>
      <c r="O47" s="485"/>
      <c r="P47" s="485"/>
      <c r="Q47" s="485"/>
      <c r="R47" s="486"/>
      <c r="S47" s="6"/>
    </row>
    <row r="48" spans="1:19" ht="17.100000000000001" customHeight="1" x14ac:dyDescent="0.2">
      <c r="A48" s="487" t="s">
        <v>20</v>
      </c>
      <c r="B48" s="488" t="s">
        <v>21</v>
      </c>
      <c r="C48" s="489"/>
      <c r="D48" s="489"/>
      <c r="E48" s="489"/>
      <c r="F48" s="490"/>
      <c r="G48" s="282" t="str">
        <f>G7</f>
        <v>令和4年度(2022)予算額</v>
      </c>
      <c r="H48" s="212" t="str">
        <f>H7</f>
        <v>令和3年度(2021）予算額</v>
      </c>
      <c r="I48" s="122" t="s">
        <v>22</v>
      </c>
      <c r="J48" s="487" t="s">
        <v>20</v>
      </c>
      <c r="K48" s="488" t="s">
        <v>21</v>
      </c>
      <c r="L48" s="489"/>
      <c r="M48" s="489"/>
      <c r="N48" s="489"/>
      <c r="O48" s="490"/>
      <c r="P48" s="282" t="str">
        <f>G7</f>
        <v>令和4年度(2022)予算額</v>
      </c>
      <c r="Q48" s="212" t="str">
        <f>H7</f>
        <v>令和3年度(2021）予算額</v>
      </c>
      <c r="R48" s="124" t="s">
        <v>22</v>
      </c>
      <c r="S48" s="6"/>
    </row>
    <row r="49" spans="1:19" ht="17.100000000000001" customHeight="1" thickBot="1" x14ac:dyDescent="0.25">
      <c r="A49" s="498"/>
      <c r="B49" s="499"/>
      <c r="C49" s="500"/>
      <c r="D49" s="500"/>
      <c r="E49" s="500"/>
      <c r="F49" s="501"/>
      <c r="G49" s="283" t="s">
        <v>23</v>
      </c>
      <c r="H49" s="448" t="s">
        <v>167</v>
      </c>
      <c r="I49" s="329" t="s">
        <v>24</v>
      </c>
      <c r="J49" s="502"/>
      <c r="K49" s="499"/>
      <c r="L49" s="500"/>
      <c r="M49" s="500"/>
      <c r="N49" s="500"/>
      <c r="O49" s="501"/>
      <c r="P49" s="283" t="s">
        <v>25</v>
      </c>
      <c r="Q49" s="448" t="s">
        <v>168</v>
      </c>
      <c r="R49" s="329" t="s">
        <v>26</v>
      </c>
      <c r="S49" s="6"/>
    </row>
    <row r="50" spans="1:19" ht="24" customHeight="1" thickBot="1" x14ac:dyDescent="0.25">
      <c r="A50" s="250"/>
      <c r="B50" s="284">
        <v>4</v>
      </c>
      <c r="C50" s="285" t="s">
        <v>130</v>
      </c>
      <c r="D50" s="286"/>
      <c r="E50" s="286"/>
      <c r="F50" s="335"/>
      <c r="G50" s="328">
        <f>G51+G67+G73+G79</f>
        <v>0</v>
      </c>
      <c r="H50" s="328">
        <f>H51+H67+H73+H79</f>
        <v>1529000</v>
      </c>
      <c r="I50" s="183">
        <f t="shared" ref="I50:I80" si="3">G50-H50</f>
        <v>-1529000</v>
      </c>
      <c r="J50" s="287"/>
      <c r="K50" s="271">
        <v>3</v>
      </c>
      <c r="L50" s="257" t="s">
        <v>135</v>
      </c>
      <c r="M50" s="181"/>
      <c r="N50" s="181"/>
      <c r="O50" s="334"/>
      <c r="P50" s="330">
        <f>P67+P73+P79</f>
        <v>0</v>
      </c>
      <c r="Q50" s="330">
        <f>Q67+Q73+Q79</f>
        <v>0</v>
      </c>
      <c r="R50" s="192">
        <f t="shared" ref="R50" si="4">P50-Q50</f>
        <v>0</v>
      </c>
      <c r="S50" s="6"/>
    </row>
    <row r="51" spans="1:19" ht="18" customHeight="1" x14ac:dyDescent="0.2">
      <c r="A51" s="35"/>
      <c r="B51" s="16"/>
      <c r="C51" s="17" t="s">
        <v>10</v>
      </c>
      <c r="D51" s="3"/>
      <c r="E51" s="3"/>
      <c r="F51" s="129"/>
      <c r="G51" s="184">
        <f>SUM(G52:G66)</f>
        <v>0</v>
      </c>
      <c r="H51" s="185">
        <f>SUM(H52:H66)</f>
        <v>1529000</v>
      </c>
      <c r="I51" s="196">
        <f t="shared" si="3"/>
        <v>-1529000</v>
      </c>
      <c r="J51" s="68"/>
      <c r="K51" s="72"/>
      <c r="L51" s="57"/>
      <c r="M51" s="57"/>
      <c r="N51" s="57"/>
      <c r="O51" s="148"/>
      <c r="P51" s="77"/>
      <c r="Q51" s="26"/>
      <c r="R51" s="202"/>
      <c r="S51" s="6"/>
    </row>
    <row r="52" spans="1:19" ht="18" customHeight="1" x14ac:dyDescent="0.2">
      <c r="A52" s="18"/>
      <c r="B52" s="19"/>
      <c r="C52" s="36">
        <v>6916</v>
      </c>
      <c r="D52" s="21"/>
      <c r="E52" s="156" t="s">
        <v>45</v>
      </c>
      <c r="F52" s="60"/>
      <c r="G52" s="67"/>
      <c r="H52" s="408">
        <v>120000</v>
      </c>
      <c r="I52" s="201">
        <f t="shared" si="3"/>
        <v>-120000</v>
      </c>
      <c r="J52" s="68"/>
      <c r="K52" s="88"/>
      <c r="L52" s="89"/>
      <c r="M52" s="89"/>
      <c r="N52" s="89"/>
      <c r="O52" s="149"/>
      <c r="P52" s="78"/>
      <c r="Q52" s="37"/>
      <c r="R52" s="207"/>
      <c r="S52" s="6"/>
    </row>
    <row r="53" spans="1:19" ht="18" customHeight="1" x14ac:dyDescent="0.2">
      <c r="A53" s="18"/>
      <c r="B53" s="19"/>
      <c r="C53" s="38">
        <v>6924</v>
      </c>
      <c r="D53" s="21"/>
      <c r="E53" s="156" t="s">
        <v>46</v>
      </c>
      <c r="F53" s="60"/>
      <c r="G53" s="67"/>
      <c r="H53" s="409">
        <v>100000</v>
      </c>
      <c r="I53" s="197">
        <f t="shared" si="3"/>
        <v>-100000</v>
      </c>
      <c r="J53" s="68"/>
      <c r="K53" s="72"/>
      <c r="L53" s="57"/>
      <c r="M53" s="57"/>
      <c r="N53" s="57"/>
      <c r="O53" s="148"/>
      <c r="P53" s="77"/>
      <c r="Q53" s="26"/>
      <c r="R53" s="202"/>
      <c r="S53" s="6"/>
    </row>
    <row r="54" spans="1:19" ht="18" customHeight="1" x14ac:dyDescent="0.2">
      <c r="A54" s="18"/>
      <c r="B54" s="19"/>
      <c r="C54" s="38">
        <v>6932</v>
      </c>
      <c r="D54" s="21"/>
      <c r="E54" s="156" t="s">
        <v>47</v>
      </c>
      <c r="F54" s="60"/>
      <c r="G54" s="67"/>
      <c r="H54" s="409">
        <v>140000</v>
      </c>
      <c r="I54" s="197">
        <f t="shared" si="3"/>
        <v>-140000</v>
      </c>
      <c r="J54" s="68"/>
      <c r="K54" s="72"/>
      <c r="L54" s="57"/>
      <c r="M54" s="57"/>
      <c r="N54" s="57"/>
      <c r="O54" s="148"/>
      <c r="P54" s="77"/>
      <c r="Q54" s="26"/>
      <c r="R54" s="202"/>
      <c r="S54" s="6"/>
    </row>
    <row r="55" spans="1:19" ht="18" customHeight="1" x14ac:dyDescent="0.2">
      <c r="A55" s="18"/>
      <c r="B55" s="19"/>
      <c r="C55" s="38">
        <v>6940</v>
      </c>
      <c r="D55" s="21"/>
      <c r="E55" s="156" t="s">
        <v>48</v>
      </c>
      <c r="F55" s="60"/>
      <c r="G55" s="67"/>
      <c r="H55" s="409">
        <v>50000</v>
      </c>
      <c r="I55" s="197">
        <f t="shared" si="3"/>
        <v>-50000</v>
      </c>
      <c r="J55" s="68"/>
      <c r="K55" s="72"/>
      <c r="L55" s="57"/>
      <c r="M55" s="57"/>
      <c r="N55" s="57"/>
      <c r="O55" s="148"/>
      <c r="P55" s="77"/>
      <c r="Q55" s="26"/>
      <c r="R55" s="202"/>
      <c r="S55" s="6"/>
    </row>
    <row r="56" spans="1:19" ht="18" customHeight="1" x14ac:dyDescent="0.2">
      <c r="A56" s="18"/>
      <c r="B56" s="19"/>
      <c r="C56" s="38">
        <v>6957</v>
      </c>
      <c r="D56" s="21"/>
      <c r="E56" s="156" t="s">
        <v>49</v>
      </c>
      <c r="F56" s="60"/>
      <c r="G56" s="67"/>
      <c r="H56" s="409">
        <v>30000</v>
      </c>
      <c r="I56" s="197">
        <f t="shared" si="3"/>
        <v>-30000</v>
      </c>
      <c r="J56" s="68"/>
      <c r="K56" s="72"/>
      <c r="L56" s="57"/>
      <c r="M56" s="57"/>
      <c r="N56" s="57"/>
      <c r="O56" s="148"/>
      <c r="P56" s="77"/>
      <c r="Q56" s="26"/>
      <c r="R56" s="202"/>
      <c r="S56" s="6"/>
    </row>
    <row r="57" spans="1:19" ht="18" customHeight="1" x14ac:dyDescent="0.2">
      <c r="A57" s="18"/>
      <c r="B57" s="19"/>
      <c r="C57" s="38">
        <v>6965</v>
      </c>
      <c r="D57" s="21"/>
      <c r="E57" s="156" t="s">
        <v>50</v>
      </c>
      <c r="F57" s="60"/>
      <c r="G57" s="67"/>
      <c r="H57" s="409">
        <v>700000</v>
      </c>
      <c r="I57" s="197">
        <f t="shared" si="3"/>
        <v>-700000</v>
      </c>
      <c r="J57" s="68"/>
      <c r="K57" s="72"/>
      <c r="L57" s="57"/>
      <c r="M57" s="57"/>
      <c r="N57" s="57"/>
      <c r="O57" s="148"/>
      <c r="P57" s="77"/>
      <c r="Q57" s="26"/>
      <c r="R57" s="202"/>
      <c r="S57" s="6"/>
    </row>
    <row r="58" spans="1:19" ht="18" customHeight="1" x14ac:dyDescent="0.2">
      <c r="A58" s="18"/>
      <c r="B58" s="19"/>
      <c r="C58" s="38">
        <v>6973</v>
      </c>
      <c r="D58" s="21"/>
      <c r="E58" s="156" t="s">
        <v>51</v>
      </c>
      <c r="F58" s="60"/>
      <c r="G58" s="67"/>
      <c r="H58" s="409">
        <v>10000</v>
      </c>
      <c r="I58" s="197">
        <f t="shared" si="3"/>
        <v>-10000</v>
      </c>
      <c r="J58" s="68"/>
      <c r="K58" s="72"/>
      <c r="L58" s="57"/>
      <c r="M58" s="57"/>
      <c r="N58" s="57"/>
      <c r="O58" s="148"/>
      <c r="P58" s="77"/>
      <c r="Q58" s="26"/>
      <c r="R58" s="202"/>
      <c r="S58" s="6"/>
    </row>
    <row r="59" spans="1:19" ht="18" customHeight="1" x14ac:dyDescent="0.2">
      <c r="A59" s="18"/>
      <c r="B59" s="19"/>
      <c r="C59" s="38">
        <v>6981</v>
      </c>
      <c r="D59" s="21"/>
      <c r="E59" s="156" t="s">
        <v>52</v>
      </c>
      <c r="F59" s="60"/>
      <c r="G59" s="67"/>
      <c r="H59" s="409">
        <v>5000</v>
      </c>
      <c r="I59" s="197">
        <f t="shared" si="3"/>
        <v>-5000</v>
      </c>
      <c r="J59" s="68"/>
      <c r="K59" s="72"/>
      <c r="L59" s="57"/>
      <c r="M59" s="57"/>
      <c r="N59" s="57"/>
      <c r="O59" s="148"/>
      <c r="P59" s="77"/>
      <c r="Q59" s="26"/>
      <c r="R59" s="202"/>
      <c r="S59" s="6"/>
    </row>
    <row r="60" spans="1:19" ht="18" customHeight="1" x14ac:dyDescent="0.2">
      <c r="A60" s="18"/>
      <c r="B60" s="19"/>
      <c r="C60" s="38">
        <v>6999</v>
      </c>
      <c r="D60" s="21"/>
      <c r="E60" s="156" t="s">
        <v>100</v>
      </c>
      <c r="F60" s="60"/>
      <c r="G60" s="67"/>
      <c r="H60" s="409">
        <v>80000</v>
      </c>
      <c r="I60" s="197">
        <f t="shared" si="3"/>
        <v>-80000</v>
      </c>
      <c r="J60" s="68"/>
      <c r="K60" s="72"/>
      <c r="L60" s="57"/>
      <c r="M60" s="57"/>
      <c r="N60" s="57"/>
      <c r="O60" s="148"/>
      <c r="P60" s="77"/>
      <c r="Q60" s="26"/>
      <c r="R60" s="202"/>
      <c r="S60" s="6"/>
    </row>
    <row r="61" spans="1:19" ht="18" customHeight="1" x14ac:dyDescent="0.2">
      <c r="A61" s="18"/>
      <c r="B61" s="19"/>
      <c r="C61" s="38">
        <v>7013</v>
      </c>
      <c r="D61" s="21"/>
      <c r="E61" s="156" t="s">
        <v>53</v>
      </c>
      <c r="F61" s="60"/>
      <c r="G61" s="67"/>
      <c r="H61" s="409">
        <v>10000</v>
      </c>
      <c r="I61" s="197">
        <f t="shared" si="3"/>
        <v>-10000</v>
      </c>
      <c r="J61" s="68"/>
      <c r="K61" s="72"/>
      <c r="L61" s="57"/>
      <c r="M61" s="57"/>
      <c r="N61" s="57"/>
      <c r="O61" s="148"/>
      <c r="P61" s="77"/>
      <c r="Q61" s="26"/>
      <c r="R61" s="202"/>
      <c r="S61" s="6"/>
    </row>
    <row r="62" spans="1:19" ht="18" customHeight="1" x14ac:dyDescent="0.2">
      <c r="A62" s="18"/>
      <c r="B62" s="19"/>
      <c r="C62" s="36">
        <v>7021</v>
      </c>
      <c r="D62" s="21"/>
      <c r="E62" s="156" t="s">
        <v>54</v>
      </c>
      <c r="F62" s="128"/>
      <c r="G62" s="67"/>
      <c r="H62" s="409">
        <v>175000</v>
      </c>
      <c r="I62" s="197">
        <f t="shared" si="3"/>
        <v>-175000</v>
      </c>
      <c r="J62" s="68"/>
      <c r="K62" s="72"/>
      <c r="L62" s="48"/>
      <c r="M62" s="48"/>
      <c r="N62" s="48"/>
      <c r="O62" s="148"/>
      <c r="P62" s="77"/>
      <c r="Q62" s="26"/>
      <c r="R62" s="202"/>
      <c r="S62" s="39"/>
    </row>
    <row r="63" spans="1:19" ht="18" customHeight="1" x14ac:dyDescent="0.2">
      <c r="A63" s="18"/>
      <c r="B63" s="19"/>
      <c r="C63" s="38">
        <v>7039</v>
      </c>
      <c r="D63" s="21"/>
      <c r="E63" s="156" t="s">
        <v>55</v>
      </c>
      <c r="F63" s="60"/>
      <c r="G63" s="67"/>
      <c r="H63" s="409"/>
      <c r="I63" s="197">
        <f t="shared" si="3"/>
        <v>0</v>
      </c>
      <c r="J63" s="68"/>
      <c r="K63" s="72"/>
      <c r="L63" s="57"/>
      <c r="M63" s="57"/>
      <c r="N63" s="57"/>
      <c r="O63" s="148"/>
      <c r="P63" s="77"/>
      <c r="Q63" s="26"/>
      <c r="R63" s="202"/>
      <c r="S63" s="39"/>
    </row>
    <row r="64" spans="1:19" ht="18" customHeight="1" x14ac:dyDescent="0.2">
      <c r="A64" s="18"/>
      <c r="B64" s="19"/>
      <c r="C64" s="38">
        <v>7047</v>
      </c>
      <c r="D64" s="21"/>
      <c r="E64" s="156" t="s">
        <v>56</v>
      </c>
      <c r="F64" s="60"/>
      <c r="G64" s="67"/>
      <c r="H64" s="409">
        <v>9000</v>
      </c>
      <c r="I64" s="197">
        <f t="shared" si="3"/>
        <v>-9000</v>
      </c>
      <c r="J64" s="68"/>
      <c r="K64" s="72"/>
      <c r="L64" s="57"/>
      <c r="M64" s="57"/>
      <c r="N64" s="57"/>
      <c r="O64" s="148"/>
      <c r="P64" s="77"/>
      <c r="Q64" s="26"/>
      <c r="R64" s="202"/>
      <c r="S64" s="39"/>
    </row>
    <row r="65" spans="1:19" ht="18" customHeight="1" x14ac:dyDescent="0.2">
      <c r="A65" s="18"/>
      <c r="B65" s="19"/>
      <c r="C65" s="38">
        <v>7054</v>
      </c>
      <c r="D65" s="21"/>
      <c r="E65" s="173" t="s">
        <v>75</v>
      </c>
      <c r="F65" s="60"/>
      <c r="G65" s="67"/>
      <c r="H65" s="409">
        <v>90000</v>
      </c>
      <c r="I65" s="197">
        <f t="shared" si="3"/>
        <v>-90000</v>
      </c>
      <c r="J65" s="71"/>
      <c r="K65" s="72"/>
      <c r="L65" s="57"/>
      <c r="M65" s="57"/>
      <c r="N65" s="57"/>
      <c r="O65" s="148"/>
      <c r="P65" s="77"/>
      <c r="Q65" s="26"/>
      <c r="R65" s="202"/>
      <c r="S65" s="39"/>
    </row>
    <row r="66" spans="1:19" ht="18" customHeight="1" thickBot="1" x14ac:dyDescent="0.25">
      <c r="A66" s="11"/>
      <c r="B66" s="12"/>
      <c r="C66" s="33">
        <v>7112</v>
      </c>
      <c r="D66" s="28"/>
      <c r="E66" s="157" t="s">
        <v>57</v>
      </c>
      <c r="F66" s="47"/>
      <c r="G66" s="90"/>
      <c r="H66" s="415">
        <v>10000</v>
      </c>
      <c r="I66" s="183">
        <f t="shared" si="3"/>
        <v>-10000</v>
      </c>
      <c r="J66" s="79"/>
      <c r="K66" s="80"/>
      <c r="L66" s="56"/>
      <c r="M66" s="56"/>
      <c r="N66" s="56"/>
      <c r="O66" s="142"/>
      <c r="P66" s="82"/>
      <c r="Q66" s="30"/>
      <c r="R66" s="192"/>
      <c r="S66" s="39"/>
    </row>
    <row r="67" spans="1:19" ht="18" customHeight="1" x14ac:dyDescent="0.2">
      <c r="A67" s="35"/>
      <c r="B67" s="16"/>
      <c r="C67" s="17" t="s">
        <v>152</v>
      </c>
      <c r="D67" s="3"/>
      <c r="E67" s="3"/>
      <c r="F67" s="129"/>
      <c r="G67" s="186">
        <f>SUM(G68:G72)</f>
        <v>0</v>
      </c>
      <c r="H67" s="185">
        <f>SUM(H68:H72)</f>
        <v>0</v>
      </c>
      <c r="I67" s="196">
        <f t="shared" si="3"/>
        <v>0</v>
      </c>
      <c r="J67" s="68"/>
      <c r="K67" s="69"/>
      <c r="L67" s="70" t="s">
        <v>154</v>
      </c>
      <c r="M67" s="66"/>
      <c r="N67" s="66"/>
      <c r="O67" s="143"/>
      <c r="P67" s="184">
        <f>SUM(P68:P72)</f>
        <v>0</v>
      </c>
      <c r="Q67" s="185">
        <f>SUM(Q68:Q72)</f>
        <v>0</v>
      </c>
      <c r="R67" s="204">
        <f t="shared" ref="R67:R78" si="5">P67-Q67</f>
        <v>0</v>
      </c>
      <c r="S67" s="36"/>
    </row>
    <row r="68" spans="1:19" ht="18" customHeight="1" x14ac:dyDescent="0.2">
      <c r="A68" s="18"/>
      <c r="B68" s="19"/>
      <c r="C68" s="38">
        <v>7310</v>
      </c>
      <c r="D68" s="21"/>
      <c r="E68" s="162" t="s">
        <v>58</v>
      </c>
      <c r="F68" s="128"/>
      <c r="G68" s="67"/>
      <c r="H68" s="409"/>
      <c r="I68" s="197">
        <f t="shared" si="3"/>
        <v>0</v>
      </c>
      <c r="J68" s="71"/>
      <c r="K68" s="72"/>
      <c r="L68" s="73">
        <v>4911</v>
      </c>
      <c r="M68" s="74"/>
      <c r="N68" s="156" t="s">
        <v>122</v>
      </c>
      <c r="O68" s="128"/>
      <c r="P68" s="83"/>
      <c r="Q68" s="410"/>
      <c r="R68" s="199">
        <f t="shared" si="5"/>
        <v>0</v>
      </c>
      <c r="S68" s="36"/>
    </row>
    <row r="69" spans="1:19" ht="18" customHeight="1" x14ac:dyDescent="0.2">
      <c r="A69" s="18"/>
      <c r="B69" s="19"/>
      <c r="C69" s="38">
        <v>7328</v>
      </c>
      <c r="D69" s="21"/>
      <c r="E69" s="162" t="s">
        <v>59</v>
      </c>
      <c r="F69" s="60"/>
      <c r="G69" s="67"/>
      <c r="H69" s="409"/>
      <c r="I69" s="197">
        <f t="shared" si="3"/>
        <v>0</v>
      </c>
      <c r="J69" s="71"/>
      <c r="K69" s="72"/>
      <c r="L69" s="73">
        <v>4929</v>
      </c>
      <c r="M69" s="74"/>
      <c r="N69" s="156" t="s">
        <v>60</v>
      </c>
      <c r="O69" s="128"/>
      <c r="P69" s="83"/>
      <c r="Q69" s="410"/>
      <c r="R69" s="199">
        <f t="shared" si="5"/>
        <v>0</v>
      </c>
      <c r="S69" s="6"/>
    </row>
    <row r="70" spans="1:19" ht="18" customHeight="1" x14ac:dyDescent="0.2">
      <c r="A70" s="18"/>
      <c r="B70" s="19"/>
      <c r="C70" s="38">
        <v>7344</v>
      </c>
      <c r="D70" s="21"/>
      <c r="E70" s="162" t="s">
        <v>101</v>
      </c>
      <c r="F70" s="134"/>
      <c r="G70" s="67"/>
      <c r="H70" s="409"/>
      <c r="I70" s="197">
        <f t="shared" si="3"/>
        <v>0</v>
      </c>
      <c r="J70" s="71"/>
      <c r="K70" s="72"/>
      <c r="L70" s="73">
        <v>4937</v>
      </c>
      <c r="M70" s="74"/>
      <c r="N70" s="173" t="s">
        <v>11</v>
      </c>
      <c r="O70" s="128"/>
      <c r="P70" s="83"/>
      <c r="Q70" s="410"/>
      <c r="R70" s="199">
        <f t="shared" si="5"/>
        <v>0</v>
      </c>
      <c r="S70" s="6"/>
    </row>
    <row r="71" spans="1:19" ht="18" customHeight="1" x14ac:dyDescent="0.2">
      <c r="A71" s="18"/>
      <c r="B71" s="19"/>
      <c r="C71" s="38"/>
      <c r="D71" s="40"/>
      <c r="E71" s="234"/>
      <c r="F71" s="153"/>
      <c r="G71" s="67"/>
      <c r="H71" s="409"/>
      <c r="I71" s="197">
        <f>G71-H71</f>
        <v>0</v>
      </c>
      <c r="J71" s="71"/>
      <c r="K71" s="72"/>
      <c r="L71" s="73">
        <v>4945</v>
      </c>
      <c r="M71" s="107"/>
      <c r="N71" s="178" t="s">
        <v>117</v>
      </c>
      <c r="O71" s="133"/>
      <c r="P71" s="83"/>
      <c r="Q71" s="410"/>
      <c r="R71" s="199">
        <f>P71-Q71</f>
        <v>0</v>
      </c>
      <c r="S71" s="6"/>
    </row>
    <row r="72" spans="1:19" ht="18" customHeight="1" thickBot="1" x14ac:dyDescent="0.25">
      <c r="A72" s="11"/>
      <c r="B72" s="12"/>
      <c r="C72" s="14"/>
      <c r="D72" s="28"/>
      <c r="E72" s="233"/>
      <c r="F72" s="47"/>
      <c r="G72" s="77"/>
      <c r="H72" s="415"/>
      <c r="I72" s="183">
        <f t="shared" si="3"/>
        <v>0</v>
      </c>
      <c r="J72" s="79"/>
      <c r="K72" s="80"/>
      <c r="L72" s="56">
        <v>4952</v>
      </c>
      <c r="M72" s="81"/>
      <c r="N72" s="166" t="s">
        <v>116</v>
      </c>
      <c r="O72" s="142"/>
      <c r="P72" s="82"/>
      <c r="Q72" s="412"/>
      <c r="R72" s="192">
        <f t="shared" si="5"/>
        <v>0</v>
      </c>
      <c r="S72" s="36"/>
    </row>
    <row r="73" spans="1:19" ht="18" customHeight="1" x14ac:dyDescent="0.2">
      <c r="A73" s="35"/>
      <c r="B73" s="16"/>
      <c r="C73" s="17" t="s">
        <v>153</v>
      </c>
      <c r="D73" s="3"/>
      <c r="E73" s="3"/>
      <c r="F73" s="129"/>
      <c r="G73" s="187">
        <f>SUM(G74:G78)</f>
        <v>0</v>
      </c>
      <c r="H73" s="185">
        <f>SUM(H74:H78)</f>
        <v>0</v>
      </c>
      <c r="I73" s="196">
        <f t="shared" si="3"/>
        <v>0</v>
      </c>
      <c r="J73" s="68"/>
      <c r="K73" s="69"/>
      <c r="L73" s="70" t="s">
        <v>155</v>
      </c>
      <c r="M73" s="66"/>
      <c r="N73" s="66"/>
      <c r="O73" s="143"/>
      <c r="P73" s="184">
        <f>SUM(P74:P78)</f>
        <v>0</v>
      </c>
      <c r="Q73" s="185">
        <f>SUM(Q74:Q78)</f>
        <v>0</v>
      </c>
      <c r="R73" s="204">
        <f t="shared" si="5"/>
        <v>0</v>
      </c>
      <c r="S73" s="36"/>
    </row>
    <row r="74" spans="1:19" ht="18" customHeight="1" x14ac:dyDescent="0.2">
      <c r="A74" s="18"/>
      <c r="B74" s="19"/>
      <c r="C74" s="38">
        <v>7518</v>
      </c>
      <c r="D74" s="21"/>
      <c r="E74" s="156" t="s">
        <v>61</v>
      </c>
      <c r="F74" s="60"/>
      <c r="G74" s="67"/>
      <c r="H74" s="22"/>
      <c r="I74" s="197">
        <f t="shared" si="3"/>
        <v>0</v>
      </c>
      <c r="J74" s="71"/>
      <c r="K74" s="72"/>
      <c r="L74" s="73">
        <v>5116</v>
      </c>
      <c r="M74" s="74"/>
      <c r="N74" s="156" t="s">
        <v>62</v>
      </c>
      <c r="O74" s="128"/>
      <c r="P74" s="83"/>
      <c r="Q74" s="410"/>
      <c r="R74" s="199">
        <f t="shared" si="5"/>
        <v>0</v>
      </c>
      <c r="S74" s="36"/>
    </row>
    <row r="75" spans="1:19" ht="18" customHeight="1" x14ac:dyDescent="0.2">
      <c r="A75" s="18"/>
      <c r="B75" s="19"/>
      <c r="C75" s="38">
        <v>7534</v>
      </c>
      <c r="D75" s="21"/>
      <c r="E75" s="156" t="s">
        <v>63</v>
      </c>
      <c r="F75" s="136"/>
      <c r="G75" s="67"/>
      <c r="H75" s="22"/>
      <c r="I75" s="197">
        <f t="shared" si="3"/>
        <v>0</v>
      </c>
      <c r="J75" s="71"/>
      <c r="K75" s="72"/>
      <c r="L75" s="73">
        <v>5140</v>
      </c>
      <c r="M75" s="74"/>
      <c r="N75" s="156" t="s">
        <v>64</v>
      </c>
      <c r="O75" s="134"/>
      <c r="P75" s="83"/>
      <c r="Q75" s="410"/>
      <c r="R75" s="199">
        <f t="shared" si="5"/>
        <v>0</v>
      </c>
      <c r="S75" s="36"/>
    </row>
    <row r="76" spans="1:19" ht="18" customHeight="1" x14ac:dyDescent="0.2">
      <c r="A76" s="18"/>
      <c r="B76" s="19"/>
      <c r="C76" s="38"/>
      <c r="D76" s="21"/>
      <c r="E76" s="156"/>
      <c r="F76" s="60"/>
      <c r="G76" s="67"/>
      <c r="H76" s="22"/>
      <c r="I76" s="197">
        <f t="shared" si="3"/>
        <v>0</v>
      </c>
      <c r="J76" s="71"/>
      <c r="K76" s="72"/>
      <c r="L76" s="91">
        <v>5173</v>
      </c>
      <c r="M76" s="74"/>
      <c r="N76" s="156" t="s">
        <v>65</v>
      </c>
      <c r="O76" s="128"/>
      <c r="P76" s="83"/>
      <c r="Q76" s="410"/>
      <c r="R76" s="199">
        <f t="shared" si="5"/>
        <v>0</v>
      </c>
      <c r="S76" s="36"/>
    </row>
    <row r="77" spans="1:19" ht="18" customHeight="1" x14ac:dyDescent="0.2">
      <c r="A77" s="18"/>
      <c r="B77" s="19"/>
      <c r="C77" s="38"/>
      <c r="D77" s="21"/>
      <c r="E77" s="158"/>
      <c r="F77" s="60"/>
      <c r="G77" s="67"/>
      <c r="H77" s="22"/>
      <c r="I77" s="197">
        <f t="shared" si="3"/>
        <v>0</v>
      </c>
      <c r="J77" s="71"/>
      <c r="K77" s="72"/>
      <c r="L77" s="91">
        <v>5181</v>
      </c>
      <c r="M77" s="74"/>
      <c r="N77" s="156" t="s">
        <v>12</v>
      </c>
      <c r="O77" s="128"/>
      <c r="P77" s="83"/>
      <c r="Q77" s="410"/>
      <c r="R77" s="199">
        <f t="shared" si="5"/>
        <v>0</v>
      </c>
      <c r="S77" s="36"/>
    </row>
    <row r="78" spans="1:19" ht="18" customHeight="1" thickBot="1" x14ac:dyDescent="0.25">
      <c r="A78" s="18"/>
      <c r="B78" s="19"/>
      <c r="C78" s="36"/>
      <c r="D78" s="25"/>
      <c r="E78" s="163"/>
      <c r="F78" s="135"/>
      <c r="G78" s="78"/>
      <c r="H78" s="46"/>
      <c r="I78" s="202">
        <f t="shared" si="3"/>
        <v>0</v>
      </c>
      <c r="J78" s="71"/>
      <c r="K78" s="72"/>
      <c r="L78" s="75"/>
      <c r="M78" s="92"/>
      <c r="N78" s="174"/>
      <c r="O78" s="132"/>
      <c r="P78" s="77"/>
      <c r="Q78" s="414"/>
      <c r="R78" s="202">
        <f t="shared" si="5"/>
        <v>0</v>
      </c>
      <c r="S78" s="36"/>
    </row>
    <row r="79" spans="1:19" ht="18" customHeight="1" thickBot="1" x14ac:dyDescent="0.25">
      <c r="A79" s="61"/>
      <c r="B79" s="62"/>
      <c r="C79" s="65"/>
      <c r="D79" s="62"/>
      <c r="E79" s="63"/>
      <c r="F79" s="137"/>
      <c r="G79" s="93"/>
      <c r="H79" s="116"/>
      <c r="I79" s="203">
        <f t="shared" si="3"/>
        <v>0</v>
      </c>
      <c r="J79" s="94"/>
      <c r="K79" s="95"/>
      <c r="L79" s="96"/>
      <c r="M79" s="95"/>
      <c r="N79" s="65"/>
      <c r="O79" s="150"/>
      <c r="P79" s="97"/>
      <c r="Q79" s="64"/>
      <c r="R79" s="208"/>
      <c r="S79" s="36"/>
    </row>
    <row r="80" spans="1:19" ht="30.75" customHeight="1" thickTop="1" thickBot="1" x14ac:dyDescent="0.25">
      <c r="A80" s="237"/>
      <c r="B80" s="271">
        <v>5</v>
      </c>
      <c r="C80" s="256" t="s">
        <v>143</v>
      </c>
      <c r="D80" s="272"/>
      <c r="E80" s="272"/>
      <c r="F80" s="238"/>
      <c r="G80" s="239">
        <f>G9+G35+G42+G50</f>
        <v>0</v>
      </c>
      <c r="H80" s="239">
        <f>H9+H35+H42+H50</f>
        <v>4525000</v>
      </c>
      <c r="I80" s="240">
        <f t="shared" si="3"/>
        <v>-4525000</v>
      </c>
      <c r="J80" s="244"/>
      <c r="K80" s="271">
        <v>4</v>
      </c>
      <c r="L80" s="257" t="s">
        <v>142</v>
      </c>
      <c r="M80" s="181"/>
      <c r="N80" s="181"/>
      <c r="O80" s="246"/>
      <c r="P80" s="239">
        <f>P50+P42+P9</f>
        <v>0</v>
      </c>
      <c r="Q80" s="239">
        <f>Q50+Q42+Q9</f>
        <v>14630000</v>
      </c>
      <c r="R80" s="247">
        <f>P80-Q80</f>
        <v>-14630000</v>
      </c>
      <c r="S80" s="36"/>
    </row>
    <row r="81" spans="1:19" ht="60" customHeight="1" thickBot="1" x14ac:dyDescent="0.25">
      <c r="A81" s="316"/>
      <c r="B81" s="317">
        <v>6</v>
      </c>
      <c r="C81" s="318" t="s">
        <v>144</v>
      </c>
      <c r="D81" s="319"/>
      <c r="E81" s="319"/>
      <c r="F81" s="320"/>
      <c r="G81" s="321">
        <f>P80-G80</f>
        <v>0</v>
      </c>
      <c r="H81" s="322">
        <f>Q80-H80</f>
        <v>10105000</v>
      </c>
      <c r="I81" s="323">
        <f>R80-I80</f>
        <v>-10105000</v>
      </c>
      <c r="J81" s="491" t="s">
        <v>182</v>
      </c>
      <c r="K81" s="492"/>
      <c r="L81" s="492"/>
      <c r="M81" s="492"/>
      <c r="N81" s="492"/>
      <c r="O81" s="492"/>
      <c r="P81" s="492"/>
      <c r="Q81" s="492"/>
      <c r="R81" s="493"/>
      <c r="S81" s="36"/>
    </row>
    <row r="82" spans="1:19" ht="18" customHeight="1" thickTop="1" thickBot="1" x14ac:dyDescent="0.25">
      <c r="A82" s="24"/>
      <c r="B82" s="5"/>
      <c r="C82" s="6"/>
      <c r="D82" s="6"/>
      <c r="E82" s="6"/>
      <c r="F82" s="6"/>
      <c r="G82" s="241"/>
      <c r="H82" s="241"/>
      <c r="I82" s="277"/>
      <c r="J82" s="75"/>
      <c r="K82" s="242"/>
      <c r="L82" s="48"/>
      <c r="M82" s="89"/>
      <c r="N82" s="89"/>
      <c r="O82" s="89"/>
      <c r="P82" s="241"/>
      <c r="Q82" s="241"/>
      <c r="R82" s="243"/>
      <c r="S82" s="36"/>
    </row>
    <row r="83" spans="1:19" ht="27" customHeight="1" thickBot="1" x14ac:dyDescent="0.25">
      <c r="A83" s="494" t="s">
        <v>151</v>
      </c>
      <c r="B83" s="495"/>
      <c r="C83" s="495"/>
      <c r="D83" s="495"/>
      <c r="E83" s="495"/>
      <c r="F83" s="495"/>
      <c r="G83" s="495"/>
      <c r="H83" s="495"/>
      <c r="I83" s="495"/>
      <c r="J83" s="496" t="s">
        <v>132</v>
      </c>
      <c r="K83" s="495"/>
      <c r="L83" s="495"/>
      <c r="M83" s="495"/>
      <c r="N83" s="495"/>
      <c r="O83" s="495"/>
      <c r="P83" s="495"/>
      <c r="Q83" s="495"/>
      <c r="R83" s="497"/>
      <c r="S83" s="36"/>
    </row>
    <row r="84" spans="1:19" ht="18" customHeight="1" x14ac:dyDescent="0.2">
      <c r="A84" s="474" t="s">
        <v>20</v>
      </c>
      <c r="B84" s="476" t="s">
        <v>21</v>
      </c>
      <c r="C84" s="477"/>
      <c r="D84" s="477"/>
      <c r="E84" s="477"/>
      <c r="F84" s="478"/>
      <c r="G84" s="324" t="str">
        <f>G7</f>
        <v>令和4年度(2022)予算額</v>
      </c>
      <c r="H84" s="325" t="str">
        <f>H7</f>
        <v>令和3年度(2021）予算額</v>
      </c>
      <c r="I84" s="326" t="s">
        <v>22</v>
      </c>
      <c r="J84" s="474" t="s">
        <v>20</v>
      </c>
      <c r="K84" s="476" t="s">
        <v>21</v>
      </c>
      <c r="L84" s="477"/>
      <c r="M84" s="477"/>
      <c r="N84" s="477"/>
      <c r="O84" s="478"/>
      <c r="P84" s="324" t="str">
        <f>G7</f>
        <v>令和4年度(2022)予算額</v>
      </c>
      <c r="Q84" s="325" t="str">
        <f>H7</f>
        <v>令和3年度(2021）予算額</v>
      </c>
      <c r="R84" s="255" t="s">
        <v>22</v>
      </c>
      <c r="S84" s="36"/>
    </row>
    <row r="85" spans="1:19" ht="18" customHeight="1" thickBot="1" x14ac:dyDescent="0.25">
      <c r="A85" s="475"/>
      <c r="B85" s="479"/>
      <c r="C85" s="480"/>
      <c r="D85" s="480"/>
      <c r="E85" s="480"/>
      <c r="F85" s="481"/>
      <c r="G85" s="123" t="s">
        <v>23</v>
      </c>
      <c r="H85" s="448" t="s">
        <v>167</v>
      </c>
      <c r="I85" s="123" t="s">
        <v>24</v>
      </c>
      <c r="J85" s="475"/>
      <c r="K85" s="479"/>
      <c r="L85" s="480"/>
      <c r="M85" s="480"/>
      <c r="N85" s="480"/>
      <c r="O85" s="481"/>
      <c r="P85" s="123" t="s">
        <v>25</v>
      </c>
      <c r="Q85" s="448" t="s">
        <v>168</v>
      </c>
      <c r="R85" s="125" t="s">
        <v>26</v>
      </c>
      <c r="S85" s="36"/>
    </row>
    <row r="86" spans="1:19" ht="23.25" customHeight="1" thickTop="1" thickBot="1" x14ac:dyDescent="0.25">
      <c r="A86" s="15"/>
      <c r="B86" s="288">
        <v>7</v>
      </c>
      <c r="C86" s="289" t="s">
        <v>136</v>
      </c>
      <c r="D86" s="290"/>
      <c r="E86" s="290"/>
      <c r="F86" s="238"/>
      <c r="G86" s="191">
        <f>SUM(G87:G98)</f>
        <v>0</v>
      </c>
      <c r="H86" s="291">
        <f>SUM(H87:H98)</f>
        <v>39175000</v>
      </c>
      <c r="I86" s="240">
        <f t="shared" ref="I86:I123" si="6">G86-H86</f>
        <v>-39175000</v>
      </c>
      <c r="J86" s="100"/>
      <c r="K86" s="288">
        <v>5</v>
      </c>
      <c r="L86" s="292" t="s">
        <v>147</v>
      </c>
      <c r="M86" s="293"/>
      <c r="N86" s="245"/>
      <c r="O86" s="294"/>
      <c r="P86" s="191">
        <f>SUM(P87:P98)</f>
        <v>0</v>
      </c>
      <c r="Q86" s="291">
        <f>SUM(Q87:Q98)</f>
        <v>0</v>
      </c>
      <c r="R86" s="240">
        <f t="shared" ref="R86:R123" si="7">P86-Q86</f>
        <v>0</v>
      </c>
      <c r="S86" s="39"/>
    </row>
    <row r="87" spans="1:19" ht="17.100000000000001" customHeight="1" x14ac:dyDescent="0.2">
      <c r="A87" s="18"/>
      <c r="B87" s="19"/>
      <c r="C87" s="24"/>
      <c r="D87" s="21"/>
      <c r="E87" s="225" t="s">
        <v>123</v>
      </c>
      <c r="F87" s="60"/>
      <c r="G87" s="83"/>
      <c r="H87" s="409"/>
      <c r="I87" s="197">
        <f t="shared" si="6"/>
        <v>0</v>
      </c>
      <c r="J87" s="71"/>
      <c r="K87" s="72"/>
      <c r="L87" s="89"/>
      <c r="M87" s="74"/>
      <c r="N87" s="156" t="s">
        <v>66</v>
      </c>
      <c r="O87" s="128"/>
      <c r="P87" s="83"/>
      <c r="Q87" s="410"/>
      <c r="R87" s="199">
        <f t="shared" si="7"/>
        <v>0</v>
      </c>
      <c r="S87" s="39"/>
    </row>
    <row r="88" spans="1:19" ht="17.100000000000001" customHeight="1" x14ac:dyDescent="0.2">
      <c r="A88" s="18"/>
      <c r="B88" s="19"/>
      <c r="C88" s="20">
        <v>772</v>
      </c>
      <c r="D88" s="21"/>
      <c r="E88" s="225" t="s">
        <v>124</v>
      </c>
      <c r="F88" s="60"/>
      <c r="G88" s="83"/>
      <c r="H88" s="409">
        <v>34125000</v>
      </c>
      <c r="I88" s="197">
        <f t="shared" si="6"/>
        <v>-34125000</v>
      </c>
      <c r="J88" s="71"/>
      <c r="K88" s="72"/>
      <c r="L88" s="91"/>
      <c r="M88" s="74"/>
      <c r="N88" s="156" t="s">
        <v>67</v>
      </c>
      <c r="O88" s="128"/>
      <c r="P88" s="83"/>
      <c r="Q88" s="410"/>
      <c r="R88" s="199">
        <f t="shared" si="7"/>
        <v>0</v>
      </c>
      <c r="S88" s="39"/>
    </row>
    <row r="89" spans="1:19" ht="17.100000000000001" customHeight="1" x14ac:dyDescent="0.2">
      <c r="A89" s="18"/>
      <c r="B89" s="19"/>
      <c r="C89" s="20"/>
      <c r="D89" s="21"/>
      <c r="E89" s="215" t="s">
        <v>125</v>
      </c>
      <c r="F89" s="60"/>
      <c r="G89" s="83"/>
      <c r="H89" s="409"/>
      <c r="I89" s="197">
        <f t="shared" si="6"/>
        <v>0</v>
      </c>
      <c r="J89" s="71"/>
      <c r="K89" s="72"/>
      <c r="L89" s="91">
        <v>5439</v>
      </c>
      <c r="M89" s="74"/>
      <c r="N89" s="225" t="s">
        <v>104</v>
      </c>
      <c r="O89" s="128"/>
      <c r="P89" s="83"/>
      <c r="Q89" s="410"/>
      <c r="R89" s="199">
        <f t="shared" si="7"/>
        <v>0</v>
      </c>
      <c r="S89" s="39"/>
    </row>
    <row r="90" spans="1:19" ht="17.100000000000001" customHeight="1" x14ac:dyDescent="0.2">
      <c r="A90" s="18"/>
      <c r="B90" s="19"/>
      <c r="C90" s="20">
        <v>7831</v>
      </c>
      <c r="D90" s="21"/>
      <c r="E90" s="225" t="s">
        <v>102</v>
      </c>
      <c r="F90" s="60"/>
      <c r="G90" s="83"/>
      <c r="H90" s="409">
        <v>2500000</v>
      </c>
      <c r="I90" s="197">
        <f t="shared" si="6"/>
        <v>-2500000</v>
      </c>
      <c r="J90" s="71"/>
      <c r="K90" s="72"/>
      <c r="L90" s="91">
        <v>5447</v>
      </c>
      <c r="M90" s="74"/>
      <c r="N90" s="156" t="s">
        <v>69</v>
      </c>
      <c r="O90" s="128"/>
      <c r="P90" s="83"/>
      <c r="Q90" s="410"/>
      <c r="R90" s="199">
        <f t="shared" si="7"/>
        <v>0</v>
      </c>
      <c r="S90" s="39"/>
    </row>
    <row r="91" spans="1:19" ht="17.100000000000001" customHeight="1" x14ac:dyDescent="0.2">
      <c r="A91" s="18"/>
      <c r="B91" s="19"/>
      <c r="C91" s="20">
        <v>7849</v>
      </c>
      <c r="D91" s="21"/>
      <c r="E91" s="156" t="s">
        <v>68</v>
      </c>
      <c r="F91" s="60"/>
      <c r="G91" s="83"/>
      <c r="H91" s="409"/>
      <c r="I91" s="197">
        <f t="shared" si="6"/>
        <v>0</v>
      </c>
      <c r="J91" s="71"/>
      <c r="K91" s="72"/>
      <c r="L91" s="91">
        <v>5454</v>
      </c>
      <c r="M91" s="74"/>
      <c r="N91" s="156" t="s">
        <v>105</v>
      </c>
      <c r="O91" s="128"/>
      <c r="P91" s="83"/>
      <c r="Q91" s="410"/>
      <c r="R91" s="199">
        <f t="shared" si="7"/>
        <v>0</v>
      </c>
      <c r="S91" s="39"/>
    </row>
    <row r="92" spans="1:19" ht="17.100000000000001" customHeight="1" x14ac:dyDescent="0.2">
      <c r="A92" s="18"/>
      <c r="B92" s="19"/>
      <c r="C92" s="20">
        <v>7856</v>
      </c>
      <c r="D92" s="21"/>
      <c r="E92" s="156" t="s">
        <v>103</v>
      </c>
      <c r="F92" s="60"/>
      <c r="G92" s="83"/>
      <c r="H92" s="409"/>
      <c r="I92" s="197">
        <f t="shared" si="6"/>
        <v>0</v>
      </c>
      <c r="J92" s="71"/>
      <c r="K92" s="72"/>
      <c r="L92" s="89"/>
      <c r="M92" s="74"/>
      <c r="N92" s="101" t="s">
        <v>13</v>
      </c>
      <c r="O92" s="128"/>
      <c r="P92" s="83"/>
      <c r="Q92" s="410"/>
      <c r="R92" s="199">
        <f t="shared" si="7"/>
        <v>0</v>
      </c>
      <c r="S92" s="39"/>
    </row>
    <row r="93" spans="1:19" ht="17.100000000000001" customHeight="1" x14ac:dyDescent="0.2">
      <c r="A93" s="18"/>
      <c r="B93" s="19"/>
      <c r="C93" s="20">
        <v>7864</v>
      </c>
      <c r="D93" s="21"/>
      <c r="E93" s="156" t="s">
        <v>70</v>
      </c>
      <c r="F93" s="60"/>
      <c r="G93" s="83"/>
      <c r="H93" s="409">
        <v>2500000</v>
      </c>
      <c r="I93" s="197">
        <f t="shared" si="6"/>
        <v>-2500000</v>
      </c>
      <c r="J93" s="71"/>
      <c r="K93" s="72"/>
      <c r="L93" s="89"/>
      <c r="M93" s="74"/>
      <c r="N93" s="101"/>
      <c r="O93" s="128"/>
      <c r="P93" s="83"/>
      <c r="Q93" s="410"/>
      <c r="R93" s="199">
        <f t="shared" si="7"/>
        <v>0</v>
      </c>
      <c r="S93" s="39"/>
    </row>
    <row r="94" spans="1:19" ht="17.100000000000001" customHeight="1" x14ac:dyDescent="0.2">
      <c r="A94" s="18"/>
      <c r="B94" s="19"/>
      <c r="C94" s="20">
        <v>7872</v>
      </c>
      <c r="D94" s="21"/>
      <c r="E94" s="173" t="s">
        <v>119</v>
      </c>
      <c r="F94" s="60"/>
      <c r="G94" s="83"/>
      <c r="H94" s="409"/>
      <c r="I94" s="197">
        <f t="shared" si="6"/>
        <v>0</v>
      </c>
      <c r="J94" s="71"/>
      <c r="K94" s="72"/>
      <c r="L94" s="89">
        <v>6015</v>
      </c>
      <c r="M94" s="74"/>
      <c r="N94" s="225" t="s">
        <v>106</v>
      </c>
      <c r="O94" s="128"/>
      <c r="P94" s="83"/>
      <c r="Q94" s="410"/>
      <c r="R94" s="199">
        <f t="shared" si="7"/>
        <v>0</v>
      </c>
      <c r="S94" s="39"/>
    </row>
    <row r="95" spans="1:19" ht="17.100000000000001" customHeight="1" x14ac:dyDescent="0.2">
      <c r="A95" s="18"/>
      <c r="B95" s="19"/>
      <c r="C95" s="20">
        <v>7880</v>
      </c>
      <c r="D95" s="21"/>
      <c r="E95" s="156" t="s">
        <v>71</v>
      </c>
      <c r="F95" s="60"/>
      <c r="G95" s="83"/>
      <c r="H95" s="409"/>
      <c r="I95" s="197">
        <f t="shared" si="6"/>
        <v>0</v>
      </c>
      <c r="J95" s="71"/>
      <c r="K95" s="72"/>
      <c r="L95" s="89">
        <v>6031</v>
      </c>
      <c r="M95" s="74"/>
      <c r="N95" s="178" t="s">
        <v>107</v>
      </c>
      <c r="O95" s="151"/>
      <c r="P95" s="83"/>
      <c r="Q95" s="410"/>
      <c r="R95" s="199">
        <f t="shared" si="7"/>
        <v>0</v>
      </c>
      <c r="S95" s="39"/>
    </row>
    <row r="96" spans="1:19" ht="17.100000000000001" customHeight="1" x14ac:dyDescent="0.2">
      <c r="A96" s="18"/>
      <c r="B96" s="19"/>
      <c r="C96" s="20">
        <v>7898</v>
      </c>
      <c r="D96" s="21"/>
      <c r="E96" s="173" t="s">
        <v>108</v>
      </c>
      <c r="F96" s="60"/>
      <c r="G96" s="83"/>
      <c r="H96" s="409">
        <v>50000</v>
      </c>
      <c r="I96" s="197">
        <f>G96-H96</f>
        <v>-50000</v>
      </c>
      <c r="J96" s="71"/>
      <c r="K96" s="72"/>
      <c r="L96" s="91"/>
      <c r="M96" s="74"/>
      <c r="N96" s="101"/>
      <c r="O96" s="151"/>
      <c r="P96" s="83"/>
      <c r="Q96" s="410"/>
      <c r="R96" s="199">
        <f>P96-Q96</f>
        <v>0</v>
      </c>
      <c r="S96" s="39"/>
    </row>
    <row r="97" spans="1:19" ht="17.100000000000001" customHeight="1" x14ac:dyDescent="0.2">
      <c r="A97" s="18"/>
      <c r="B97" s="19"/>
      <c r="C97" s="20">
        <v>7906</v>
      </c>
      <c r="D97" s="21"/>
      <c r="E97" s="156" t="s">
        <v>72</v>
      </c>
      <c r="F97" s="60"/>
      <c r="G97" s="83"/>
      <c r="H97" s="409"/>
      <c r="I97" s="197">
        <f t="shared" si="6"/>
        <v>0</v>
      </c>
      <c r="J97" s="71"/>
      <c r="K97" s="72"/>
      <c r="L97" s="57"/>
      <c r="M97" s="74"/>
      <c r="N97" s="55"/>
      <c r="O97" s="152"/>
      <c r="P97" s="83"/>
      <c r="Q97" s="410"/>
      <c r="R97" s="199">
        <f t="shared" si="7"/>
        <v>0</v>
      </c>
      <c r="S97" s="39"/>
    </row>
    <row r="98" spans="1:19" ht="17.100000000000001" customHeight="1" thickBot="1" x14ac:dyDescent="0.25">
      <c r="A98" s="11"/>
      <c r="B98" s="12"/>
      <c r="C98" s="14"/>
      <c r="D98" s="28"/>
      <c r="E98" s="164"/>
      <c r="F98" s="165"/>
      <c r="G98" s="77"/>
      <c r="H98" s="415"/>
      <c r="I98" s="183">
        <f t="shared" si="6"/>
        <v>0</v>
      </c>
      <c r="J98" s="79"/>
      <c r="K98" s="80"/>
      <c r="L98" s="56"/>
      <c r="M98" s="81"/>
      <c r="N98" s="56"/>
      <c r="O98" s="142"/>
      <c r="P98" s="82"/>
      <c r="Q98" s="412"/>
      <c r="R98" s="192">
        <f t="shared" si="7"/>
        <v>0</v>
      </c>
      <c r="S98" s="39"/>
    </row>
    <row r="99" spans="1:19" ht="24.75" customHeight="1" thickBot="1" x14ac:dyDescent="0.25">
      <c r="A99" s="15"/>
      <c r="B99" s="271">
        <v>8</v>
      </c>
      <c r="C99" s="256" t="s">
        <v>139</v>
      </c>
      <c r="D99" s="272"/>
      <c r="E99" s="286"/>
      <c r="F99" s="263"/>
      <c r="G99" s="300">
        <f>SUM(G100:G105)</f>
        <v>0</v>
      </c>
      <c r="H99" s="265">
        <f>SUM(H100:H105)</f>
        <v>4500000</v>
      </c>
      <c r="I99" s="252">
        <f t="shared" si="6"/>
        <v>-4500000</v>
      </c>
      <c r="J99" s="100"/>
      <c r="K99" s="271">
        <v>6</v>
      </c>
      <c r="L99" s="295" t="s">
        <v>148</v>
      </c>
      <c r="M99" s="296"/>
      <c r="N99" s="297"/>
      <c r="O99" s="298"/>
      <c r="P99" s="299">
        <f>SUM(P100:P105)</f>
        <v>0</v>
      </c>
      <c r="Q99" s="265">
        <f>SUM(Q100:Q105)</f>
        <v>15405350</v>
      </c>
      <c r="R99" s="252">
        <f t="shared" si="7"/>
        <v>-15405350</v>
      </c>
      <c r="S99" s="39"/>
    </row>
    <row r="100" spans="1:19" ht="18" customHeight="1" x14ac:dyDescent="0.2">
      <c r="A100" s="18"/>
      <c r="B100" s="19"/>
      <c r="C100" s="36">
        <v>8425</v>
      </c>
      <c r="D100" s="231"/>
      <c r="E100" s="174" t="s">
        <v>109</v>
      </c>
      <c r="F100" s="218"/>
      <c r="G100" s="77"/>
      <c r="H100" s="46"/>
      <c r="I100" s="202">
        <f t="shared" si="6"/>
        <v>0</v>
      </c>
      <c r="J100" s="71"/>
      <c r="K100" s="72"/>
      <c r="L100" s="91">
        <v>5926</v>
      </c>
      <c r="M100" s="76"/>
      <c r="N100" s="174" t="s">
        <v>113</v>
      </c>
      <c r="O100" s="226"/>
      <c r="P100" s="77"/>
      <c r="Q100" s="26"/>
      <c r="R100" s="202">
        <f t="shared" si="7"/>
        <v>0</v>
      </c>
      <c r="S100" s="39"/>
    </row>
    <row r="101" spans="1:19" ht="18" customHeight="1" x14ac:dyDescent="0.2">
      <c r="A101" s="18"/>
      <c r="B101" s="19"/>
      <c r="C101" s="36"/>
      <c r="D101" s="21"/>
      <c r="E101" s="156" t="s">
        <v>115</v>
      </c>
      <c r="F101" s="138"/>
      <c r="G101" s="83"/>
      <c r="H101" s="22">
        <v>4500000</v>
      </c>
      <c r="I101" s="199"/>
      <c r="J101" s="71"/>
      <c r="K101" s="72"/>
      <c r="L101" s="91"/>
      <c r="M101" s="76"/>
      <c r="N101" s="161" t="s">
        <v>115</v>
      </c>
      <c r="O101" s="226"/>
      <c r="P101" s="77"/>
      <c r="Q101" s="26">
        <v>15405350</v>
      </c>
      <c r="R101" s="202"/>
      <c r="S101" s="39"/>
    </row>
    <row r="102" spans="1:19" ht="18" customHeight="1" x14ac:dyDescent="0.2">
      <c r="A102" s="18"/>
      <c r="B102" s="19"/>
      <c r="C102" s="36">
        <v>8433</v>
      </c>
      <c r="D102" s="25"/>
      <c r="E102" s="174" t="s">
        <v>110</v>
      </c>
      <c r="F102" s="218"/>
      <c r="G102" s="77"/>
      <c r="H102" s="46"/>
      <c r="I102" s="200">
        <f t="shared" si="6"/>
        <v>0</v>
      </c>
      <c r="J102" s="71"/>
      <c r="K102" s="72"/>
      <c r="L102" s="89">
        <v>5934</v>
      </c>
      <c r="M102" s="92"/>
      <c r="N102" s="232" t="s">
        <v>112</v>
      </c>
      <c r="O102" s="227"/>
      <c r="P102" s="235"/>
      <c r="Q102" s="230"/>
      <c r="R102" s="236">
        <f t="shared" si="7"/>
        <v>0</v>
      </c>
      <c r="S102" s="39"/>
    </row>
    <row r="103" spans="1:19" ht="18" customHeight="1" x14ac:dyDescent="0.2">
      <c r="A103" s="18"/>
      <c r="B103" s="19"/>
      <c r="C103" s="36"/>
      <c r="D103" s="21"/>
      <c r="E103" s="156" t="s">
        <v>115</v>
      </c>
      <c r="F103" s="138"/>
      <c r="G103" s="83"/>
      <c r="H103" s="22"/>
      <c r="I103" s="199"/>
      <c r="J103" s="71"/>
      <c r="K103" s="72"/>
      <c r="L103" s="89"/>
      <c r="M103" s="76"/>
      <c r="N103" s="161" t="s">
        <v>115</v>
      </c>
      <c r="O103" s="226"/>
      <c r="P103" s="77"/>
      <c r="Q103" s="26"/>
      <c r="R103" s="202"/>
      <c r="S103" s="39"/>
    </row>
    <row r="104" spans="1:19" ht="18" customHeight="1" x14ac:dyDescent="0.2">
      <c r="A104" s="18"/>
      <c r="B104" s="19"/>
      <c r="C104" s="36">
        <v>8441</v>
      </c>
      <c r="D104" s="25"/>
      <c r="E104" s="174" t="s">
        <v>111</v>
      </c>
      <c r="F104" s="218"/>
      <c r="G104" s="77"/>
      <c r="H104" s="46"/>
      <c r="I104" s="200">
        <f t="shared" si="6"/>
        <v>0</v>
      </c>
      <c r="J104" s="71"/>
      <c r="K104" s="72"/>
      <c r="L104" s="89">
        <v>5942</v>
      </c>
      <c r="M104" s="92"/>
      <c r="N104" s="232" t="s">
        <v>114</v>
      </c>
      <c r="O104" s="227"/>
      <c r="P104" s="235"/>
      <c r="Q104" s="230"/>
      <c r="R104" s="236">
        <f t="shared" si="7"/>
        <v>0</v>
      </c>
      <c r="S104" s="39"/>
    </row>
    <row r="105" spans="1:19" ht="18" customHeight="1" thickBot="1" x14ac:dyDescent="0.25">
      <c r="A105" s="11"/>
      <c r="B105" s="12"/>
      <c r="C105" s="33"/>
      <c r="D105" s="28"/>
      <c r="E105" s="157" t="s">
        <v>115</v>
      </c>
      <c r="F105" s="228"/>
      <c r="G105" s="82"/>
      <c r="H105" s="29"/>
      <c r="I105" s="192"/>
      <c r="J105" s="79"/>
      <c r="K105" s="80"/>
      <c r="L105" s="99"/>
      <c r="M105" s="81"/>
      <c r="N105" s="157" t="s">
        <v>115</v>
      </c>
      <c r="O105" s="229"/>
      <c r="P105" s="117"/>
      <c r="Q105" s="30"/>
      <c r="R105" s="192"/>
      <c r="S105" s="39"/>
    </row>
    <row r="106" spans="1:19" ht="24.75" customHeight="1" thickBot="1" x14ac:dyDescent="0.25">
      <c r="A106" s="333"/>
      <c r="B106" s="271">
        <v>9</v>
      </c>
      <c r="C106" s="256" t="s">
        <v>140</v>
      </c>
      <c r="D106" s="272"/>
      <c r="E106" s="286"/>
      <c r="F106" s="263"/>
      <c r="G106" s="300">
        <f>SUM(G107:G114)</f>
        <v>0</v>
      </c>
      <c r="H106" s="265">
        <f>SUM(H107:H114)</f>
        <v>0</v>
      </c>
      <c r="I106" s="252">
        <f t="shared" si="6"/>
        <v>0</v>
      </c>
      <c r="J106" s="327"/>
      <c r="K106" s="271">
        <v>7</v>
      </c>
      <c r="L106" s="295" t="s">
        <v>149</v>
      </c>
      <c r="M106" s="296"/>
      <c r="N106" s="297"/>
      <c r="O106" s="298"/>
      <c r="P106" s="299">
        <f>SUM(P107:P114)</f>
        <v>0</v>
      </c>
      <c r="Q106" s="265">
        <f>SUM(Q107:Q114)</f>
        <v>0</v>
      </c>
      <c r="R106" s="252">
        <f t="shared" si="7"/>
        <v>0</v>
      </c>
      <c r="S106" s="6"/>
    </row>
    <row r="107" spans="1:19" ht="17.100000000000001" customHeight="1" x14ac:dyDescent="0.2">
      <c r="A107" s="15"/>
      <c r="B107" s="19"/>
      <c r="C107" s="24">
        <v>8516</v>
      </c>
      <c r="D107" s="21"/>
      <c r="E107" s="219" t="s">
        <v>96</v>
      </c>
      <c r="F107" s="60"/>
      <c r="G107" s="83"/>
      <c r="H107" s="22"/>
      <c r="I107" s="197">
        <f t="shared" si="6"/>
        <v>0</v>
      </c>
      <c r="J107" s="71"/>
      <c r="K107" s="72"/>
      <c r="L107" s="89"/>
      <c r="M107" s="74"/>
      <c r="N107" s="101" t="s">
        <v>146</v>
      </c>
      <c r="O107" s="132"/>
      <c r="P107" s="77"/>
      <c r="Q107" s="23"/>
      <c r="R107" s="199">
        <f t="shared" si="7"/>
        <v>0</v>
      </c>
      <c r="S107" s="39"/>
    </row>
    <row r="108" spans="1:19" ht="17.100000000000001" customHeight="1" x14ac:dyDescent="0.2">
      <c r="A108" s="15"/>
      <c r="B108" s="19"/>
      <c r="C108" s="24">
        <v>8524</v>
      </c>
      <c r="D108" s="21"/>
      <c r="E108" s="173" t="s">
        <v>97</v>
      </c>
      <c r="F108" s="60"/>
      <c r="G108" s="83"/>
      <c r="H108" s="22"/>
      <c r="I108" s="197">
        <f t="shared" si="6"/>
        <v>0</v>
      </c>
      <c r="J108" s="71"/>
      <c r="K108" s="72"/>
      <c r="L108" s="89"/>
      <c r="M108" s="74"/>
      <c r="N108" s="195" t="s">
        <v>73</v>
      </c>
      <c r="O108" s="133"/>
      <c r="P108" s="86"/>
      <c r="Q108" s="23"/>
      <c r="R108" s="199">
        <f t="shared" si="7"/>
        <v>0</v>
      </c>
      <c r="S108" s="39"/>
    </row>
    <row r="109" spans="1:19" ht="17.100000000000001" customHeight="1" x14ac:dyDescent="0.2">
      <c r="A109" s="15"/>
      <c r="B109" s="19"/>
      <c r="C109" s="24"/>
      <c r="D109" s="21"/>
      <c r="E109" s="273" t="s">
        <v>76</v>
      </c>
      <c r="F109" s="60"/>
      <c r="G109" s="83"/>
      <c r="H109" s="22"/>
      <c r="I109" s="197">
        <f t="shared" si="6"/>
        <v>0</v>
      </c>
      <c r="J109" s="71"/>
      <c r="K109" s="72"/>
      <c r="L109" s="89"/>
      <c r="M109" s="74"/>
      <c r="N109" s="195" t="s">
        <v>146</v>
      </c>
      <c r="O109" s="128"/>
      <c r="P109" s="86"/>
      <c r="Q109" s="23"/>
      <c r="R109" s="199">
        <f t="shared" si="7"/>
        <v>0</v>
      </c>
      <c r="S109" s="39"/>
    </row>
    <row r="110" spans="1:19" ht="17.100000000000001" customHeight="1" x14ac:dyDescent="0.2">
      <c r="A110" s="15"/>
      <c r="B110" s="19"/>
      <c r="C110" s="24"/>
      <c r="D110" s="21"/>
      <c r="E110" s="195" t="s">
        <v>76</v>
      </c>
      <c r="F110" s="60"/>
      <c r="G110" s="83"/>
      <c r="H110" s="22"/>
      <c r="I110" s="197">
        <f t="shared" si="6"/>
        <v>0</v>
      </c>
      <c r="J110" s="71"/>
      <c r="K110" s="72"/>
      <c r="L110" s="89"/>
      <c r="M110" s="74"/>
      <c r="N110" s="195" t="s">
        <v>73</v>
      </c>
      <c r="O110" s="128"/>
      <c r="P110" s="86"/>
      <c r="Q110" s="23"/>
      <c r="R110" s="199">
        <f t="shared" si="7"/>
        <v>0</v>
      </c>
      <c r="S110" s="39"/>
    </row>
    <row r="111" spans="1:19" ht="17.100000000000001" customHeight="1" x14ac:dyDescent="0.2">
      <c r="A111" s="15"/>
      <c r="B111" s="19"/>
      <c r="C111" s="24"/>
      <c r="D111" s="21"/>
      <c r="E111" s="195" t="s">
        <v>76</v>
      </c>
      <c r="F111" s="60"/>
      <c r="G111" s="83"/>
      <c r="H111" s="22"/>
      <c r="I111" s="197">
        <f t="shared" si="6"/>
        <v>0</v>
      </c>
      <c r="J111" s="71"/>
      <c r="K111" s="72"/>
      <c r="L111" s="89"/>
      <c r="M111" s="74"/>
      <c r="N111" s="195" t="s">
        <v>73</v>
      </c>
      <c r="O111" s="128"/>
      <c r="P111" s="86"/>
      <c r="Q111" s="23"/>
      <c r="R111" s="199">
        <f t="shared" si="7"/>
        <v>0</v>
      </c>
      <c r="S111" s="39"/>
    </row>
    <row r="112" spans="1:19" ht="17.100000000000001" customHeight="1" x14ac:dyDescent="0.2">
      <c r="A112" s="18"/>
      <c r="B112" s="19"/>
      <c r="C112" s="36"/>
      <c r="D112" s="21"/>
      <c r="E112" s="195" t="s">
        <v>76</v>
      </c>
      <c r="F112" s="128"/>
      <c r="G112" s="83"/>
      <c r="H112" s="22"/>
      <c r="I112" s="197">
        <f t="shared" si="6"/>
        <v>0</v>
      </c>
      <c r="J112" s="71"/>
      <c r="K112" s="72"/>
      <c r="L112" s="89"/>
      <c r="M112" s="74"/>
      <c r="N112" s="195" t="s">
        <v>73</v>
      </c>
      <c r="O112" s="128"/>
      <c r="P112" s="86"/>
      <c r="Q112" s="23"/>
      <c r="R112" s="199">
        <f t="shared" si="7"/>
        <v>0</v>
      </c>
      <c r="S112" s="39"/>
    </row>
    <row r="113" spans="1:19" ht="17.100000000000001" customHeight="1" x14ac:dyDescent="0.2">
      <c r="A113" s="18"/>
      <c r="B113" s="19"/>
      <c r="C113" s="36"/>
      <c r="D113" s="40"/>
      <c r="E113" s="195" t="s">
        <v>76</v>
      </c>
      <c r="F113" s="133"/>
      <c r="G113" s="106"/>
      <c r="H113" s="42"/>
      <c r="I113" s="197">
        <f t="shared" si="6"/>
        <v>0</v>
      </c>
      <c r="J113" s="71"/>
      <c r="K113" s="72"/>
      <c r="L113" s="89"/>
      <c r="M113" s="107"/>
      <c r="N113" s="195" t="s">
        <v>73</v>
      </c>
      <c r="O113" s="133"/>
      <c r="P113" s="86"/>
      <c r="Q113" s="41"/>
      <c r="R113" s="199">
        <f t="shared" si="7"/>
        <v>0</v>
      </c>
      <c r="S113" s="39"/>
    </row>
    <row r="114" spans="1:19" ht="4.5" customHeight="1" thickBot="1" x14ac:dyDescent="0.25">
      <c r="A114" s="11"/>
      <c r="B114" s="12"/>
      <c r="C114" s="33"/>
      <c r="D114" s="28"/>
      <c r="E114" s="102"/>
      <c r="F114" s="47"/>
      <c r="G114" s="82"/>
      <c r="H114" s="29"/>
      <c r="I114" s="183">
        <f t="shared" si="6"/>
        <v>0</v>
      </c>
      <c r="J114" s="79"/>
      <c r="K114" s="80"/>
      <c r="L114" s="99"/>
      <c r="M114" s="81"/>
      <c r="N114" s="102"/>
      <c r="O114" s="131"/>
      <c r="P114" s="117"/>
      <c r="Q114" s="30"/>
      <c r="R114" s="192">
        <f t="shared" si="7"/>
        <v>0</v>
      </c>
      <c r="S114" s="39"/>
    </row>
    <row r="115" spans="1:19" ht="24.75" customHeight="1" thickBot="1" x14ac:dyDescent="0.25">
      <c r="A115" s="15"/>
      <c r="B115" s="284">
        <v>10</v>
      </c>
      <c r="C115" s="285" t="s">
        <v>141</v>
      </c>
      <c r="D115" s="286"/>
      <c r="E115" s="286"/>
      <c r="F115" s="263"/>
      <c r="G115" s="265">
        <f>SUM(G116:G118)</f>
        <v>0</v>
      </c>
      <c r="H115" s="265">
        <f>SUM(H116:H118)</f>
        <v>0</v>
      </c>
      <c r="I115" s="252">
        <f t="shared" si="6"/>
        <v>0</v>
      </c>
      <c r="J115" s="306"/>
      <c r="K115" s="331"/>
      <c r="L115" s="332"/>
      <c r="M115" s="297"/>
      <c r="N115" s="297"/>
      <c r="O115" s="298"/>
      <c r="P115" s="299">
        <f>SUM(P116:P118)</f>
        <v>0</v>
      </c>
      <c r="Q115" s="265">
        <f>SUM(Q116:Q118)</f>
        <v>45000000</v>
      </c>
      <c r="R115" s="252">
        <f t="shared" si="7"/>
        <v>-45000000</v>
      </c>
      <c r="S115" s="39"/>
    </row>
    <row r="116" spans="1:19" ht="17.100000000000001" customHeight="1" x14ac:dyDescent="0.2">
      <c r="A116" s="18"/>
      <c r="B116" s="19"/>
      <c r="C116" s="24"/>
      <c r="D116" s="21"/>
      <c r="E116" s="53" t="s">
        <v>137</v>
      </c>
      <c r="F116" s="60"/>
      <c r="G116" s="83"/>
      <c r="H116" s="22"/>
      <c r="I116" s="197">
        <f t="shared" si="6"/>
        <v>0</v>
      </c>
      <c r="J116" s="71"/>
      <c r="K116" s="72"/>
      <c r="L116" s="89"/>
      <c r="M116" s="76"/>
      <c r="N116" s="175" t="s">
        <v>193</v>
      </c>
      <c r="O116" s="132"/>
      <c r="P116" s="77"/>
      <c r="Q116" s="26">
        <v>45000000</v>
      </c>
      <c r="R116" s="202">
        <f t="shared" si="7"/>
        <v>-45000000</v>
      </c>
      <c r="S116" s="39"/>
    </row>
    <row r="117" spans="1:19" ht="17.100000000000001" customHeight="1" x14ac:dyDescent="0.2">
      <c r="A117" s="18"/>
      <c r="B117" s="19"/>
      <c r="C117" s="24"/>
      <c r="D117" s="40"/>
      <c r="E117" s="53" t="s">
        <v>138</v>
      </c>
      <c r="F117" s="134"/>
      <c r="G117" s="106"/>
      <c r="H117" s="42"/>
      <c r="I117" s="198">
        <f t="shared" si="6"/>
        <v>0</v>
      </c>
      <c r="J117" s="71"/>
      <c r="K117" s="72"/>
      <c r="L117" s="89"/>
      <c r="M117" s="107"/>
      <c r="N117" s="54"/>
      <c r="O117" s="153"/>
      <c r="P117" s="106"/>
      <c r="Q117" s="41"/>
      <c r="R117" s="198">
        <f t="shared" si="7"/>
        <v>0</v>
      </c>
      <c r="S117" s="39"/>
    </row>
    <row r="118" spans="1:19" ht="17.100000000000001" customHeight="1" thickBot="1" x14ac:dyDescent="0.25">
      <c r="A118" s="311"/>
      <c r="B118" s="12"/>
      <c r="C118" s="27"/>
      <c r="D118" s="28"/>
      <c r="E118" s="13"/>
      <c r="F118" s="303"/>
      <c r="G118" s="82"/>
      <c r="H118" s="29"/>
      <c r="I118" s="183">
        <f t="shared" si="6"/>
        <v>0</v>
      </c>
      <c r="J118" s="79"/>
      <c r="K118" s="80"/>
      <c r="L118" s="99"/>
      <c r="M118" s="81"/>
      <c r="N118" s="43"/>
      <c r="O118" s="131"/>
      <c r="P118" s="117"/>
      <c r="Q118" s="30"/>
      <c r="R118" s="192">
        <f t="shared" si="7"/>
        <v>0</v>
      </c>
      <c r="S118" s="39"/>
    </row>
    <row r="119" spans="1:19" ht="20.100000000000001" customHeight="1" thickBot="1" x14ac:dyDescent="0.25">
      <c r="A119" s="312"/>
      <c r="B119" s="284">
        <v>11</v>
      </c>
      <c r="C119" s="285" t="s">
        <v>145</v>
      </c>
      <c r="D119" s="286"/>
      <c r="E119" s="286"/>
      <c r="F119" s="304"/>
      <c r="G119" s="458">
        <f>G115+G106+G99+G86</f>
        <v>0</v>
      </c>
      <c r="H119" s="456">
        <f>H115+H106+H99+H86</f>
        <v>43675000</v>
      </c>
      <c r="I119" s="305">
        <f t="shared" si="6"/>
        <v>-43675000</v>
      </c>
      <c r="J119" s="306"/>
      <c r="K119" s="284">
        <v>8</v>
      </c>
      <c r="L119" s="285" t="s">
        <v>150</v>
      </c>
      <c r="M119" s="286"/>
      <c r="N119" s="286"/>
      <c r="O119" s="307"/>
      <c r="P119" s="459">
        <f>P115+P106+P99+P86</f>
        <v>0</v>
      </c>
      <c r="Q119" s="457">
        <f>Q115+Q106+Q99+Q86</f>
        <v>60405350</v>
      </c>
      <c r="R119" s="308">
        <f t="shared" si="7"/>
        <v>-60405350</v>
      </c>
      <c r="S119" s="39"/>
    </row>
    <row r="120" spans="1:19" ht="20.100000000000001" customHeight="1" thickBot="1" x14ac:dyDescent="0.25">
      <c r="A120" s="287"/>
      <c r="B120" s="284">
        <v>12</v>
      </c>
      <c r="C120" s="285" t="s">
        <v>175</v>
      </c>
      <c r="D120" s="286"/>
      <c r="E120" s="286"/>
      <c r="F120" s="304"/>
      <c r="G120" s="299">
        <f>G119+G80</f>
        <v>0</v>
      </c>
      <c r="H120" s="473">
        <f>H119+H80</f>
        <v>48200000</v>
      </c>
      <c r="I120" s="305">
        <f t="shared" si="6"/>
        <v>-48200000</v>
      </c>
      <c r="J120" s="306"/>
      <c r="K120" s="284">
        <v>9</v>
      </c>
      <c r="L120" s="285" t="s">
        <v>174</v>
      </c>
      <c r="M120" s="286"/>
      <c r="N120" s="286"/>
      <c r="O120" s="307"/>
      <c r="P120" s="264">
        <f>P119+P80</f>
        <v>0</v>
      </c>
      <c r="Q120" s="472">
        <f>Q119+Q80</f>
        <v>75035350</v>
      </c>
      <c r="R120" s="308">
        <f t="shared" si="7"/>
        <v>-75035350</v>
      </c>
      <c r="S120" s="39"/>
    </row>
    <row r="121" spans="1:19" ht="20.100000000000001" customHeight="1" thickBot="1" x14ac:dyDescent="0.25">
      <c r="A121" s="287"/>
      <c r="B121" s="271">
        <v>13</v>
      </c>
      <c r="C121" s="256" t="s">
        <v>157</v>
      </c>
      <c r="D121" s="9"/>
      <c r="E121" s="9"/>
      <c r="F121" s="140"/>
      <c r="G121" s="418">
        <f>P121+P120-G120</f>
        <v>29723746</v>
      </c>
      <c r="H121" s="454">
        <f>Q121+Q120-H120</f>
        <v>29723746</v>
      </c>
      <c r="I121" s="309">
        <f t="shared" si="6"/>
        <v>0</v>
      </c>
      <c r="J121" s="103"/>
      <c r="K121" s="271">
        <v>10</v>
      </c>
      <c r="L121" s="256" t="s">
        <v>156</v>
      </c>
      <c r="M121" s="9"/>
      <c r="N121" s="9"/>
      <c r="O121" s="155"/>
      <c r="P121" s="455">
        <f>H121</f>
        <v>29723746</v>
      </c>
      <c r="Q121" s="310">
        <v>2888396</v>
      </c>
      <c r="R121" s="205">
        <f t="shared" si="7"/>
        <v>26835350</v>
      </c>
      <c r="S121" s="39"/>
    </row>
    <row r="122" spans="1:19" s="430" customFormat="1" ht="156.75" customHeight="1" thickTop="1" thickBot="1" x14ac:dyDescent="0.2">
      <c r="A122" s="421"/>
      <c r="B122" s="422"/>
      <c r="C122" s="423"/>
      <c r="D122" s="424"/>
      <c r="E122" s="424"/>
      <c r="F122" s="425"/>
      <c r="G122" s="432" t="str">
        <f>'教会予算（　手書き書き込み用　２０２２年度予算　）'!G122</f>
        <v xml:space="preserve">↑　令0４年度、前期繰越収支差額（Ｇ）＋0４度収入合計（Ｅ）-0４度、支出合計（Ｆ）
令４年（２０２１年度末の資金の計画残高となります）
</v>
      </c>
      <c r="H122" s="450" t="s">
        <v>191</v>
      </c>
      <c r="I122" s="426"/>
      <c r="J122" s="427"/>
      <c r="K122" s="422"/>
      <c r="L122" s="423"/>
      <c r="M122" s="424"/>
      <c r="N122" s="424"/>
      <c r="O122" s="428"/>
      <c r="P122" s="471" t="str">
        <f>'教会予算（　手書き書き込み用　２０２２年度予算　）'!P122</f>
        <v>↑左記　令0３年の次期繰越収支差額（Ｈ）と同じ金額</v>
      </c>
      <c r="Q122" s="431" t="str">
        <f>'教会予算（　手書き書き込み用　２０２２年度予算　）'!Q122</f>
        <v>↑この前期繰越収支差額のみ、添付　令03年度収支計算書の「当月迄の累計」列最後行一行前【前期繰越収支差額】の金額を転記ください。令02年から繰り越された資金の実額に一致し、資金繰りの計画に応用できます。</v>
      </c>
      <c r="R122" s="433"/>
      <c r="S122" s="429"/>
    </row>
    <row r="123" spans="1:19" ht="20.100000000000001" customHeight="1" thickBot="1" x14ac:dyDescent="0.25">
      <c r="A123" s="313"/>
      <c r="B123" s="314">
        <v>14</v>
      </c>
      <c r="C123" s="315" t="s">
        <v>176</v>
      </c>
      <c r="D123" s="10"/>
      <c r="E123" s="10"/>
      <c r="F123" s="139"/>
      <c r="G123" s="301">
        <f>G120+G121</f>
        <v>29723746</v>
      </c>
      <c r="H123" s="302">
        <f>H120+H121</f>
        <v>77923746</v>
      </c>
      <c r="I123" s="309">
        <f t="shared" si="6"/>
        <v>-48200000</v>
      </c>
      <c r="J123" s="104"/>
      <c r="K123" s="314">
        <v>11</v>
      </c>
      <c r="L123" s="315" t="s">
        <v>177</v>
      </c>
      <c r="M123" s="10"/>
      <c r="N123" s="10"/>
      <c r="O123" s="154"/>
      <c r="P123" s="193">
        <f>P121+P120</f>
        <v>29723746</v>
      </c>
      <c r="Q123" s="194">
        <f>Q121+Q120</f>
        <v>77923746</v>
      </c>
      <c r="R123" s="206">
        <f t="shared" si="7"/>
        <v>-48200000</v>
      </c>
      <c r="S123" s="39"/>
    </row>
    <row r="124" spans="1:19" ht="20.100000000000001" customHeight="1" thickTop="1" x14ac:dyDescent="0.2">
      <c r="A124" s="24"/>
      <c r="B124" s="274"/>
      <c r="C124" s="275"/>
      <c r="D124" s="36"/>
      <c r="E124" s="36"/>
      <c r="F124" s="36"/>
      <c r="G124" s="276"/>
      <c r="H124" s="276"/>
      <c r="I124" s="277"/>
      <c r="J124" s="89"/>
      <c r="K124" s="274"/>
      <c r="L124" s="275"/>
      <c r="M124" s="36"/>
      <c r="N124" s="36"/>
      <c r="O124" s="89"/>
      <c r="P124" s="241"/>
      <c r="Q124" s="241"/>
      <c r="R124" s="243"/>
      <c r="S124" s="39"/>
    </row>
    <row r="125" spans="1:19" x14ac:dyDescent="0.2">
      <c r="A125" s="20"/>
      <c r="B125" s="38"/>
      <c r="C125" s="38"/>
      <c r="D125" s="38"/>
      <c r="E125" s="38"/>
      <c r="F125" s="38"/>
      <c r="G125" s="91"/>
      <c r="H125" s="91"/>
      <c r="I125" s="91"/>
      <c r="J125" s="91"/>
      <c r="K125" s="91"/>
      <c r="L125" s="91"/>
      <c r="M125" s="91"/>
      <c r="N125" s="91"/>
      <c r="O125" s="105"/>
      <c r="P125" s="38"/>
      <c r="Q125" s="38"/>
      <c r="R125" s="38"/>
      <c r="S125" s="34"/>
    </row>
    <row r="126" spans="1:19" x14ac:dyDescent="0.2">
      <c r="A126" s="20"/>
      <c r="E126" s="179"/>
      <c r="G126" s="180" t="str">
        <f>IF(P123-G123="0","一致")</f>
        <v>一致</v>
      </c>
      <c r="H126" s="180" t="str">
        <f>IF(Q123-H123=0,"一致",H123-Q123)</f>
        <v>一致</v>
      </c>
      <c r="I126" s="180" t="str">
        <f>IF(R123-I123="0","一致")</f>
        <v>一致</v>
      </c>
      <c r="J126" s="57"/>
      <c r="K126" s="57"/>
      <c r="P126" s="420"/>
      <c r="Q126" s="482" t="str">
        <f>'教会予算（　手書き書き込み用　２０２２年度予算　）'!Q126:R130</f>
        <v>・・2020年（令和２年）までに実際に積み立てられた資金額に同じ。</v>
      </c>
      <c r="R126" s="483"/>
      <c r="S126" s="34"/>
    </row>
    <row r="127" spans="1:19" x14ac:dyDescent="0.2">
      <c r="A127" s="20"/>
      <c r="G127" s="419"/>
      <c r="H127" s="1" t="str">
        <f>'教会予算（　手書き書き込み用　２０２２年度予算　）'!H127:I129</f>
        <v>・・2022（令和03年）度末の資金積立予算額</v>
      </c>
      <c r="J127" s="57"/>
      <c r="Q127" s="483"/>
      <c r="R127" s="483"/>
      <c r="S127" s="34"/>
    </row>
    <row r="128" spans="1:19" x14ac:dyDescent="0.2">
      <c r="A128" s="20"/>
      <c r="H128" s="1" t="s">
        <v>161</v>
      </c>
      <c r="Q128" s="483"/>
      <c r="R128" s="483"/>
      <c r="S128" s="34"/>
    </row>
    <row r="129" spans="1:19" x14ac:dyDescent="0.2">
      <c r="A129" s="20"/>
      <c r="H129" s="1" t="s">
        <v>162</v>
      </c>
      <c r="Q129" s="483"/>
      <c r="R129" s="483"/>
      <c r="S129" s="34"/>
    </row>
    <row r="130" spans="1:19" x14ac:dyDescent="0.2">
      <c r="A130" s="20"/>
      <c r="Q130" s="483"/>
      <c r="R130" s="483"/>
      <c r="S130" s="34"/>
    </row>
    <row r="131" spans="1:19" x14ac:dyDescent="0.2">
      <c r="A131" s="20"/>
      <c r="S131" s="34"/>
    </row>
    <row r="132" spans="1:19" x14ac:dyDescent="0.2">
      <c r="A132" s="20"/>
      <c r="S132" s="34"/>
    </row>
    <row r="133" spans="1:19" x14ac:dyDescent="0.2">
      <c r="A133" s="20"/>
      <c r="S133" s="34"/>
    </row>
    <row r="134" spans="1:19" x14ac:dyDescent="0.2">
      <c r="A134" s="20"/>
      <c r="S134" s="34"/>
    </row>
    <row r="135" spans="1:19" x14ac:dyDescent="0.2">
      <c r="A135" s="20"/>
      <c r="S135" s="34"/>
    </row>
    <row r="136" spans="1:19" x14ac:dyDescent="0.2">
      <c r="A136" s="20"/>
      <c r="S136" s="34"/>
    </row>
    <row r="137" spans="1:19" x14ac:dyDescent="0.2">
      <c r="A137" s="20"/>
      <c r="J137" s="1" t="s">
        <v>159</v>
      </c>
      <c r="S137" s="34"/>
    </row>
    <row r="138" spans="1:19" x14ac:dyDescent="0.2">
      <c r="A138" s="20"/>
      <c r="S138" s="34"/>
    </row>
    <row r="139" spans="1:19" x14ac:dyDescent="0.2">
      <c r="A139" s="20"/>
      <c r="S139" s="34"/>
    </row>
    <row r="140" spans="1:19" x14ac:dyDescent="0.2">
      <c r="A140" s="20"/>
      <c r="S140" s="34"/>
    </row>
    <row r="141" spans="1:19" x14ac:dyDescent="0.2">
      <c r="A141" s="20"/>
      <c r="S141" s="34"/>
    </row>
    <row r="142" spans="1:19" x14ac:dyDescent="0.2">
      <c r="A142" s="20"/>
      <c r="S142" s="34"/>
    </row>
    <row r="143" spans="1:19" x14ac:dyDescent="0.2">
      <c r="A143" s="20"/>
      <c r="S143" s="34"/>
    </row>
    <row r="144" spans="1:19" x14ac:dyDescent="0.2">
      <c r="A144" s="20"/>
      <c r="S144" s="34"/>
    </row>
    <row r="145" spans="1:19" x14ac:dyDescent="0.2">
      <c r="A145" s="20"/>
      <c r="S145" s="34"/>
    </row>
    <row r="146" spans="1:19" x14ac:dyDescent="0.2">
      <c r="A146" s="20"/>
      <c r="S146" s="34"/>
    </row>
    <row r="147" spans="1:19" x14ac:dyDescent="0.2">
      <c r="A147" s="20"/>
      <c r="S147" s="34"/>
    </row>
    <row r="148" spans="1:19" x14ac:dyDescent="0.2">
      <c r="A148" s="20"/>
      <c r="S148" s="34"/>
    </row>
    <row r="149" spans="1:19" x14ac:dyDescent="0.2">
      <c r="A149" s="20"/>
      <c r="S149" s="34"/>
    </row>
    <row r="150" spans="1:19" x14ac:dyDescent="0.2">
      <c r="A150" s="20"/>
      <c r="S150" s="34"/>
    </row>
    <row r="151" spans="1:19" x14ac:dyDescent="0.2">
      <c r="A151" s="20"/>
      <c r="S151" s="34"/>
    </row>
    <row r="152" spans="1:19" x14ac:dyDescent="0.2">
      <c r="A152" s="20"/>
      <c r="S152" s="34"/>
    </row>
    <row r="153" spans="1:19" x14ac:dyDescent="0.2">
      <c r="A153" s="20"/>
      <c r="S153" s="34"/>
    </row>
    <row r="154" spans="1:19" x14ac:dyDescent="0.2">
      <c r="A154" s="20"/>
      <c r="S154" s="34"/>
    </row>
    <row r="155" spans="1:19" x14ac:dyDescent="0.2">
      <c r="A155" s="20"/>
      <c r="S155" s="34"/>
    </row>
    <row r="156" spans="1:19" x14ac:dyDescent="0.2">
      <c r="A156" s="20"/>
      <c r="S156" s="34"/>
    </row>
    <row r="157" spans="1:19" x14ac:dyDescent="0.2">
      <c r="A157" s="20"/>
      <c r="S157" s="34"/>
    </row>
    <row r="158" spans="1:19" x14ac:dyDescent="0.2">
      <c r="A158" s="20"/>
      <c r="S158" s="34"/>
    </row>
    <row r="159" spans="1:19" x14ac:dyDescent="0.2">
      <c r="A159" s="20"/>
      <c r="S159" s="34"/>
    </row>
    <row r="160" spans="1:19" x14ac:dyDescent="0.2">
      <c r="A160" s="34"/>
      <c r="S160" s="34"/>
    </row>
    <row r="161" spans="1:19" x14ac:dyDescent="0.2">
      <c r="A161" s="34"/>
      <c r="S161" s="34"/>
    </row>
    <row r="162" spans="1:19" x14ac:dyDescent="0.2">
      <c r="S162" s="34"/>
    </row>
    <row r="163" spans="1:19" x14ac:dyDescent="0.2">
      <c r="S163" s="34"/>
    </row>
    <row r="164" spans="1:19" x14ac:dyDescent="0.2">
      <c r="S164" s="34"/>
    </row>
    <row r="165" spans="1:19" x14ac:dyDescent="0.2">
      <c r="S165" s="34"/>
    </row>
    <row r="166" spans="1:19" x14ac:dyDescent="0.2">
      <c r="S166" s="34"/>
    </row>
    <row r="167" spans="1:19" x14ac:dyDescent="0.2">
      <c r="S167" s="34"/>
    </row>
    <row r="168" spans="1:19" x14ac:dyDescent="0.2">
      <c r="S168" s="34"/>
    </row>
    <row r="169" spans="1:19" x14ac:dyDescent="0.2">
      <c r="S169" s="34"/>
    </row>
    <row r="170" spans="1:19" x14ac:dyDescent="0.2">
      <c r="S170" s="34"/>
    </row>
    <row r="171" spans="1:19" x14ac:dyDescent="0.2">
      <c r="S171" s="34"/>
    </row>
    <row r="172" spans="1:19" x14ac:dyDescent="0.2">
      <c r="S172" s="34"/>
    </row>
    <row r="173" spans="1:19" x14ac:dyDescent="0.2">
      <c r="S173" s="34"/>
    </row>
    <row r="174" spans="1:19" x14ac:dyDescent="0.2">
      <c r="S174" s="34"/>
    </row>
    <row r="175" spans="1:19" x14ac:dyDescent="0.2">
      <c r="S175" s="34"/>
    </row>
    <row r="176" spans="1:19" x14ac:dyDescent="0.2">
      <c r="S176" s="34"/>
    </row>
    <row r="177" spans="19:19" x14ac:dyDescent="0.2">
      <c r="S177" s="34"/>
    </row>
    <row r="178" spans="19:19" x14ac:dyDescent="0.2">
      <c r="S178" s="34"/>
    </row>
    <row r="179" spans="19:19" x14ac:dyDescent="0.2">
      <c r="S179" s="34"/>
    </row>
    <row r="180" spans="19:19" x14ac:dyDescent="0.2">
      <c r="S180" s="34"/>
    </row>
    <row r="181" spans="19:19" x14ac:dyDescent="0.2">
      <c r="S181" s="34"/>
    </row>
    <row r="182" spans="19:19" x14ac:dyDescent="0.2">
      <c r="S182" s="34"/>
    </row>
    <row r="183" spans="19:19" x14ac:dyDescent="0.2">
      <c r="S183" s="34"/>
    </row>
    <row r="184" spans="19:19" x14ac:dyDescent="0.2">
      <c r="S184" s="34"/>
    </row>
  </sheetData>
  <autoFilter ref="A1:R81" xr:uid="{00000000-0009-0000-0000-000000000000}">
    <filterColumn colId="15">
      <iconFilter iconSet="3Arrows"/>
    </filterColumn>
  </autoFilter>
  <mergeCells count="20">
    <mergeCell ref="J81:R81"/>
    <mergeCell ref="A83:I83"/>
    <mergeCell ref="J83:R83"/>
    <mergeCell ref="A47:I47"/>
    <mergeCell ref="J47:R47"/>
    <mergeCell ref="A48:A49"/>
    <mergeCell ref="B48:F49"/>
    <mergeCell ref="J48:J49"/>
    <mergeCell ref="K48:O49"/>
    <mergeCell ref="A6:I6"/>
    <mergeCell ref="J6:R6"/>
    <mergeCell ref="A7:A8"/>
    <mergeCell ref="B7:F8"/>
    <mergeCell ref="J7:J8"/>
    <mergeCell ref="K7:O8"/>
    <mergeCell ref="A84:A85"/>
    <mergeCell ref="B84:F85"/>
    <mergeCell ref="J84:J85"/>
    <mergeCell ref="K84:O85"/>
    <mergeCell ref="Q126:R130"/>
  </mergeCells>
  <phoneticPr fontId="17"/>
  <pageMargins left="0.39370078740157483" right="0.19685039370078741" top="0.86614173228346458" bottom="0" header="0.59055118110236227" footer="0.27559055118110237"/>
  <pageSetup paperSize="8" scale="82" fitToHeight="0" orientation="landscape" r:id="rId1"/>
  <headerFooter alignWithMargins="0">
    <oddHeader>&amp;C&amp;"ＭＳ 明朝,太字"&amp;20　収　支　予　算　書
&amp;"ＭＳ 明朝,標準"&amp;16(No.&amp;P)</oddHeader>
  </headerFooter>
  <rowBreaks count="2" manualBreakCount="2">
    <brk id="46" max="17" man="1"/>
    <brk id="82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F109" transitionEvaluation="1" transitionEntry="1" filterMode="1">
    <tabColor theme="0"/>
    <pageSetUpPr fitToPage="1"/>
  </sheetPr>
  <dimension ref="A1:S184"/>
  <sheetViews>
    <sheetView showGridLines="0" topLeftCell="F109" zoomScale="75" zoomScaleNormal="75" workbookViewId="0">
      <selection activeCell="G23" sqref="G23"/>
    </sheetView>
  </sheetViews>
  <sheetFormatPr defaultColWidth="13.375" defaultRowHeight="17.25" x14ac:dyDescent="0.2"/>
  <cols>
    <col min="1" max="1" width="6.875" style="1" customWidth="1"/>
    <col min="2" max="2" width="3.625" style="1" customWidth="1"/>
    <col min="3" max="3" width="7.125" style="1" customWidth="1"/>
    <col min="4" max="4" width="2.125" style="1" customWidth="1"/>
    <col min="5" max="5" width="25.375" style="1" customWidth="1"/>
    <col min="6" max="6" width="2" style="1" customWidth="1"/>
    <col min="7" max="7" width="28.625" style="1" customWidth="1"/>
    <col min="8" max="8" width="30.125" style="1" customWidth="1"/>
    <col min="9" max="9" width="18.5" style="1" customWidth="1"/>
    <col min="10" max="10" width="7" style="1" customWidth="1"/>
    <col min="11" max="11" width="4.125" style="1" customWidth="1"/>
    <col min="12" max="12" width="7.125" style="1" customWidth="1"/>
    <col min="13" max="13" width="2.25" style="1" customWidth="1"/>
    <col min="14" max="14" width="25.5" style="1" customWidth="1"/>
    <col min="15" max="15" width="2.125" style="1" customWidth="1"/>
    <col min="16" max="16" width="28.75" style="1" customWidth="1"/>
    <col min="17" max="17" width="30.875" style="1" customWidth="1"/>
    <col min="18" max="18" width="17.5" style="1" customWidth="1"/>
    <col min="19" max="16384" width="13.375" style="1"/>
  </cols>
  <sheetData>
    <row r="1" spans="1:19" ht="17.25" customHeight="1" x14ac:dyDescent="0.2">
      <c r="H1" s="2"/>
      <c r="P1" s="59" t="s">
        <v>14</v>
      </c>
      <c r="Q1" s="6"/>
      <c r="R1" s="6"/>
    </row>
    <row r="2" spans="1:19" ht="24.6" customHeight="1" x14ac:dyDescent="0.25">
      <c r="A2" s="17" t="s">
        <v>0</v>
      </c>
      <c r="B2" s="3"/>
      <c r="C2" s="3"/>
      <c r="D2" s="3"/>
      <c r="E2" s="121" t="s">
        <v>1</v>
      </c>
      <c r="F2" s="121"/>
      <c r="G2" s="3"/>
      <c r="I2" s="213" t="s">
        <v>178</v>
      </c>
      <c r="J2" s="176"/>
      <c r="K2" s="176"/>
      <c r="L2" s="176"/>
      <c r="M2" s="176"/>
      <c r="N2" s="176"/>
      <c r="O2" s="44"/>
      <c r="P2" s="52" t="s">
        <v>15</v>
      </c>
      <c r="Q2" s="3"/>
      <c r="R2" s="3"/>
    </row>
    <row r="3" spans="1:19" ht="24.6" customHeight="1" x14ac:dyDescent="0.25">
      <c r="A3" s="220" t="s">
        <v>98</v>
      </c>
      <c r="B3" s="4"/>
      <c r="C3" s="4"/>
      <c r="D3" s="4"/>
      <c r="E3" s="120">
        <v>1410</v>
      </c>
      <c r="F3" s="120"/>
      <c r="G3" s="4"/>
      <c r="I3" s="214" t="s">
        <v>179</v>
      </c>
      <c r="J3" s="177"/>
      <c r="K3" s="177"/>
      <c r="L3" s="177"/>
      <c r="M3" s="177"/>
      <c r="N3" s="177"/>
      <c r="O3" s="8"/>
      <c r="P3" s="45" t="s">
        <v>16</v>
      </c>
      <c r="Q3" s="4"/>
      <c r="R3" s="4"/>
    </row>
    <row r="4" spans="1:19" ht="24.6" customHeight="1" x14ac:dyDescent="0.25">
      <c r="A4" s="119" t="s">
        <v>2</v>
      </c>
      <c r="B4" s="4"/>
      <c r="C4" s="4"/>
      <c r="D4" s="4"/>
      <c r="E4" s="120" t="s">
        <v>192</v>
      </c>
      <c r="F4" s="120"/>
      <c r="G4" s="4" t="s">
        <v>158</v>
      </c>
      <c r="I4" s="214"/>
      <c r="J4" s="177"/>
      <c r="K4" s="177"/>
      <c r="L4" s="177"/>
      <c r="M4" s="177"/>
      <c r="N4" s="177"/>
      <c r="O4" s="8"/>
      <c r="P4" s="223" t="s">
        <v>17</v>
      </c>
      <c r="Q4" s="224"/>
      <c r="R4" s="224"/>
    </row>
    <row r="5" spans="1:19" ht="24.6" customHeight="1" thickBot="1" x14ac:dyDescent="0.3">
      <c r="A5" s="5"/>
      <c r="B5" s="6"/>
      <c r="C5" s="6"/>
      <c r="D5" s="6"/>
      <c r="E5" s="5"/>
      <c r="F5" s="5"/>
      <c r="G5" s="6"/>
      <c r="H5" s="7"/>
      <c r="I5" s="8" t="s">
        <v>160</v>
      </c>
      <c r="J5" s="8"/>
      <c r="K5" s="8"/>
      <c r="L5" s="8"/>
      <c r="M5" s="8"/>
      <c r="N5" s="8"/>
      <c r="O5" s="8"/>
      <c r="P5" s="221" t="s">
        <v>99</v>
      </c>
      <c r="Q5" s="222"/>
      <c r="R5" s="222"/>
    </row>
    <row r="6" spans="1:19" ht="18" customHeight="1" x14ac:dyDescent="0.2">
      <c r="A6" s="484" t="s">
        <v>18</v>
      </c>
      <c r="B6" s="485"/>
      <c r="C6" s="485"/>
      <c r="D6" s="485"/>
      <c r="E6" s="485"/>
      <c r="F6" s="485"/>
      <c r="G6" s="485"/>
      <c r="H6" s="485"/>
      <c r="I6" s="486"/>
      <c r="J6" s="484" t="s">
        <v>19</v>
      </c>
      <c r="K6" s="485"/>
      <c r="L6" s="485"/>
      <c r="M6" s="485"/>
      <c r="N6" s="485"/>
      <c r="O6" s="485"/>
      <c r="P6" s="485"/>
      <c r="Q6" s="485"/>
      <c r="R6" s="486"/>
      <c r="S6" s="6"/>
    </row>
    <row r="7" spans="1:19" ht="18" customHeight="1" x14ac:dyDescent="0.2">
      <c r="A7" s="487" t="s">
        <v>20</v>
      </c>
      <c r="B7" s="488" t="s">
        <v>21</v>
      </c>
      <c r="C7" s="489"/>
      <c r="D7" s="489"/>
      <c r="E7" s="489"/>
      <c r="F7" s="490"/>
      <c r="G7" s="211" t="s">
        <v>189</v>
      </c>
      <c r="H7" s="212" t="s">
        <v>190</v>
      </c>
      <c r="I7" s="122" t="s">
        <v>22</v>
      </c>
      <c r="J7" s="487" t="s">
        <v>20</v>
      </c>
      <c r="K7" s="488" t="s">
        <v>21</v>
      </c>
      <c r="L7" s="489"/>
      <c r="M7" s="489"/>
      <c r="N7" s="489"/>
      <c r="O7" s="490"/>
      <c r="P7" s="211" t="str">
        <f>G7</f>
        <v>令和04年度(2021)予算額</v>
      </c>
      <c r="Q7" s="212" t="str">
        <f>H7</f>
        <v>令和03年度(2020）予算額</v>
      </c>
      <c r="R7" s="124" t="s">
        <v>22</v>
      </c>
      <c r="S7" s="6"/>
    </row>
    <row r="8" spans="1:19" ht="18" customHeight="1" thickBot="1" x14ac:dyDescent="0.25">
      <c r="A8" s="475"/>
      <c r="B8" s="479"/>
      <c r="C8" s="480"/>
      <c r="D8" s="480"/>
      <c r="E8" s="480"/>
      <c r="F8" s="481"/>
      <c r="G8" s="123" t="s">
        <v>170</v>
      </c>
      <c r="H8" s="448" t="s">
        <v>167</v>
      </c>
      <c r="I8" s="123" t="s">
        <v>24</v>
      </c>
      <c r="J8" s="475"/>
      <c r="K8" s="479"/>
      <c r="L8" s="480"/>
      <c r="M8" s="480"/>
      <c r="N8" s="480"/>
      <c r="O8" s="481"/>
      <c r="P8" s="449" t="s">
        <v>169</v>
      </c>
      <c r="Q8" s="448" t="s">
        <v>168</v>
      </c>
      <c r="R8" s="125" t="s">
        <v>26</v>
      </c>
      <c r="S8" s="6"/>
    </row>
    <row r="9" spans="1:19" ht="27" customHeight="1" thickTop="1" thickBot="1" x14ac:dyDescent="0.25">
      <c r="A9" s="11"/>
      <c r="B9" s="271">
        <v>1</v>
      </c>
      <c r="C9" s="256" t="s">
        <v>127</v>
      </c>
      <c r="D9" s="272"/>
      <c r="E9" s="272"/>
      <c r="F9" s="14"/>
      <c r="G9" s="336">
        <f>G10+G18+G28</f>
        <v>0</v>
      </c>
      <c r="H9" s="336">
        <f>H10+H18+H28</f>
        <v>210000</v>
      </c>
      <c r="I9" s="337">
        <f t="shared" ref="I9:I46" si="0">G9-H9</f>
        <v>-210000</v>
      </c>
      <c r="J9" s="267"/>
      <c r="K9" s="271">
        <v>1</v>
      </c>
      <c r="L9" s="257" t="s">
        <v>128</v>
      </c>
      <c r="M9" s="181"/>
      <c r="N9" s="181"/>
      <c r="O9" s="181"/>
      <c r="P9" s="336">
        <f>P10+P18+P28+P31+P36</f>
        <v>0</v>
      </c>
      <c r="Q9" s="336">
        <f>Q10+Q18+Q28+Q31+Q36</f>
        <v>0</v>
      </c>
      <c r="R9" s="357">
        <f t="shared" ref="R9:R46" si="1">P9-Q9</f>
        <v>0</v>
      </c>
      <c r="S9" s="6"/>
    </row>
    <row r="10" spans="1:19" ht="17.100000000000001" customHeight="1" x14ac:dyDescent="0.2">
      <c r="A10" s="15"/>
      <c r="B10" s="16"/>
      <c r="C10" s="17" t="s">
        <v>3</v>
      </c>
      <c r="D10" s="3"/>
      <c r="E10" s="3"/>
      <c r="F10" s="3"/>
      <c r="G10" s="338">
        <f>SUM(G11:G17)</f>
        <v>0</v>
      </c>
      <c r="H10" s="339">
        <f>SUM(H11:H17)</f>
        <v>210000</v>
      </c>
      <c r="I10" s="340">
        <f t="shared" si="0"/>
        <v>-210000</v>
      </c>
      <c r="J10" s="68"/>
      <c r="K10" s="69"/>
      <c r="L10" s="70" t="s">
        <v>4</v>
      </c>
      <c r="M10" s="66"/>
      <c r="N10" s="66"/>
      <c r="O10" s="141"/>
      <c r="P10" s="338">
        <f>SUM(P11:P17)</f>
        <v>0</v>
      </c>
      <c r="Q10" s="339">
        <f>SUM(Q11:Q17)</f>
        <v>0</v>
      </c>
      <c r="R10" s="361">
        <f t="shared" si="1"/>
        <v>0</v>
      </c>
      <c r="S10" s="6"/>
    </row>
    <row r="11" spans="1:19" ht="17.100000000000001" customHeight="1" x14ac:dyDescent="0.2">
      <c r="A11" s="18"/>
      <c r="B11" s="19"/>
      <c r="C11" s="20">
        <v>6114</v>
      </c>
      <c r="D11" s="21"/>
      <c r="E11" s="156" t="s">
        <v>86</v>
      </c>
      <c r="F11" s="127"/>
      <c r="G11" s="341"/>
      <c r="H11" s="436">
        <v>210000</v>
      </c>
      <c r="I11" s="342">
        <f t="shared" si="0"/>
        <v>-210000</v>
      </c>
      <c r="J11" s="71"/>
      <c r="K11" s="72"/>
      <c r="L11" s="73">
        <v>4119</v>
      </c>
      <c r="M11" s="74"/>
      <c r="N11" s="156" t="s">
        <v>78</v>
      </c>
      <c r="O11" s="128"/>
      <c r="P11" s="341"/>
      <c r="Q11" s="436"/>
      <c r="R11" s="344">
        <f t="shared" si="1"/>
        <v>0</v>
      </c>
      <c r="S11" s="6"/>
    </row>
    <row r="12" spans="1:19" ht="17.100000000000001" customHeight="1" x14ac:dyDescent="0.2">
      <c r="A12" s="18"/>
      <c r="B12" s="19"/>
      <c r="C12" s="20">
        <v>6122</v>
      </c>
      <c r="D12" s="21"/>
      <c r="E12" s="156" t="s">
        <v>87</v>
      </c>
      <c r="F12" s="60"/>
      <c r="G12" s="341"/>
      <c r="H12" s="437"/>
      <c r="I12" s="342">
        <f t="shared" si="0"/>
        <v>0</v>
      </c>
      <c r="J12" s="71"/>
      <c r="K12" s="72"/>
      <c r="L12" s="73">
        <v>4127</v>
      </c>
      <c r="M12" s="74"/>
      <c r="N12" s="156" t="s">
        <v>79</v>
      </c>
      <c r="O12" s="128"/>
      <c r="P12" s="341"/>
      <c r="Q12" s="437"/>
      <c r="R12" s="344">
        <f t="shared" si="1"/>
        <v>0</v>
      </c>
      <c r="S12" s="6"/>
    </row>
    <row r="13" spans="1:19" ht="17.100000000000001" customHeight="1" x14ac:dyDescent="0.2">
      <c r="A13" s="18"/>
      <c r="B13" s="19"/>
      <c r="C13" s="20">
        <v>6130</v>
      </c>
      <c r="D13" s="21"/>
      <c r="E13" s="156" t="s">
        <v>88</v>
      </c>
      <c r="F13" s="60"/>
      <c r="G13" s="341"/>
      <c r="H13" s="437"/>
      <c r="I13" s="342">
        <f t="shared" si="0"/>
        <v>0</v>
      </c>
      <c r="J13" s="71"/>
      <c r="K13" s="72"/>
      <c r="L13" s="73">
        <v>4135</v>
      </c>
      <c r="M13" s="74"/>
      <c r="N13" s="156" t="s">
        <v>80</v>
      </c>
      <c r="O13" s="128"/>
      <c r="P13" s="341"/>
      <c r="Q13" s="437"/>
      <c r="R13" s="344">
        <f t="shared" si="1"/>
        <v>0</v>
      </c>
      <c r="S13" s="6"/>
    </row>
    <row r="14" spans="1:19" ht="17.100000000000001" customHeight="1" x14ac:dyDescent="0.2">
      <c r="A14" s="18"/>
      <c r="B14" s="19"/>
      <c r="C14" s="20">
        <v>6148</v>
      </c>
      <c r="D14" s="21"/>
      <c r="E14" s="156" t="s">
        <v>89</v>
      </c>
      <c r="F14" s="60"/>
      <c r="G14" s="467"/>
      <c r="H14" s="468"/>
      <c r="I14" s="342">
        <f t="shared" si="0"/>
        <v>0</v>
      </c>
      <c r="J14" s="71"/>
      <c r="K14" s="72"/>
      <c r="L14" s="73">
        <v>4143</v>
      </c>
      <c r="M14" s="74"/>
      <c r="N14" s="156" t="s">
        <v>81</v>
      </c>
      <c r="O14" s="128"/>
      <c r="P14" s="341"/>
      <c r="Q14" s="437"/>
      <c r="R14" s="344">
        <f t="shared" si="1"/>
        <v>0</v>
      </c>
      <c r="S14" s="6"/>
    </row>
    <row r="15" spans="1:19" ht="17.100000000000001" customHeight="1" x14ac:dyDescent="0.2">
      <c r="A15" s="18"/>
      <c r="B15" s="19"/>
      <c r="C15" s="20">
        <v>6155</v>
      </c>
      <c r="D15" s="21"/>
      <c r="E15" s="156" t="s">
        <v>90</v>
      </c>
      <c r="F15" s="128"/>
      <c r="G15" s="341"/>
      <c r="H15" s="437"/>
      <c r="I15" s="342">
        <f t="shared" si="0"/>
        <v>0</v>
      </c>
      <c r="J15" s="71"/>
      <c r="K15" s="72"/>
      <c r="L15" s="73">
        <v>4150</v>
      </c>
      <c r="M15" s="74"/>
      <c r="N15" s="156" t="s">
        <v>82</v>
      </c>
      <c r="O15" s="128"/>
      <c r="P15" s="341"/>
      <c r="Q15" s="437"/>
      <c r="R15" s="344">
        <f t="shared" si="1"/>
        <v>0</v>
      </c>
      <c r="S15" s="6"/>
    </row>
    <row r="16" spans="1:19" ht="17.100000000000001" customHeight="1" x14ac:dyDescent="0.2">
      <c r="A16" s="18"/>
      <c r="B16" s="19"/>
      <c r="C16" s="51">
        <v>6163</v>
      </c>
      <c r="D16" s="21"/>
      <c r="E16" s="156" t="s">
        <v>91</v>
      </c>
      <c r="F16" s="60"/>
      <c r="G16" s="341"/>
      <c r="H16" s="437"/>
      <c r="I16" s="344">
        <f t="shared" si="0"/>
        <v>0</v>
      </c>
      <c r="J16" s="71"/>
      <c r="K16" s="72"/>
      <c r="L16" s="75">
        <v>4168</v>
      </c>
      <c r="M16" s="107"/>
      <c r="N16" s="159" t="s">
        <v>83</v>
      </c>
      <c r="O16" s="133"/>
      <c r="P16" s="348"/>
      <c r="Q16" s="438"/>
      <c r="R16" s="350">
        <f t="shared" si="1"/>
        <v>0</v>
      </c>
      <c r="S16" s="6"/>
    </row>
    <row r="17" spans="1:19" ht="17.100000000000001" customHeight="1" thickBot="1" x14ac:dyDescent="0.25">
      <c r="A17" s="11"/>
      <c r="B17" s="12"/>
      <c r="C17" s="27">
        <v>6189</v>
      </c>
      <c r="D17" s="28"/>
      <c r="E17" s="157" t="s">
        <v>92</v>
      </c>
      <c r="F17" s="47"/>
      <c r="G17" s="345"/>
      <c r="H17" s="439"/>
      <c r="I17" s="337">
        <f t="shared" si="0"/>
        <v>0</v>
      </c>
      <c r="J17" s="79"/>
      <c r="K17" s="80"/>
      <c r="L17" s="56"/>
      <c r="M17" s="81"/>
      <c r="N17" s="166"/>
      <c r="O17" s="142"/>
      <c r="P17" s="362"/>
      <c r="Q17" s="439"/>
      <c r="R17" s="357">
        <f t="shared" si="1"/>
        <v>0</v>
      </c>
      <c r="S17" s="6"/>
    </row>
    <row r="18" spans="1:19" ht="17.100000000000001" customHeight="1" x14ac:dyDescent="0.2">
      <c r="A18" s="15"/>
      <c r="B18" s="31"/>
      <c r="C18" s="17" t="s">
        <v>5</v>
      </c>
      <c r="D18" s="3"/>
      <c r="E18" s="3"/>
      <c r="F18" s="129"/>
      <c r="G18" s="347">
        <f>SUM(G19:G27)</f>
        <v>0</v>
      </c>
      <c r="H18" s="339">
        <f>SUM(H19:H27)</f>
        <v>0</v>
      </c>
      <c r="I18" s="340">
        <f t="shared" si="0"/>
        <v>0</v>
      </c>
      <c r="J18" s="68"/>
      <c r="K18" s="69"/>
      <c r="L18" s="70" t="s">
        <v>6</v>
      </c>
      <c r="M18" s="66"/>
      <c r="N18" s="66"/>
      <c r="O18" s="143"/>
      <c r="P18" s="338">
        <f>SUM(P19:P27)</f>
        <v>0</v>
      </c>
      <c r="Q18" s="339">
        <f>SUM(Q19:Q27)</f>
        <v>0</v>
      </c>
      <c r="R18" s="361">
        <f t="shared" si="1"/>
        <v>0</v>
      </c>
      <c r="S18" s="6"/>
    </row>
    <row r="19" spans="1:19" ht="17.100000000000001" customHeight="1" x14ac:dyDescent="0.2">
      <c r="A19" s="15"/>
      <c r="B19" s="32"/>
      <c r="C19" s="1">
        <v>6213</v>
      </c>
      <c r="D19" s="21"/>
      <c r="E19" s="156" t="s">
        <v>163</v>
      </c>
      <c r="F19" s="60"/>
      <c r="G19" s="341"/>
      <c r="H19" s="437"/>
      <c r="I19" s="342">
        <f t="shared" si="0"/>
        <v>0</v>
      </c>
      <c r="J19" s="68"/>
      <c r="K19" s="72"/>
      <c r="L19" s="57">
        <v>4218</v>
      </c>
      <c r="M19" s="74"/>
      <c r="N19" s="268" t="str">
        <f t="shared" ref="N19:N27" si="2">E19</f>
        <v>こども助け合いの日</v>
      </c>
      <c r="O19" s="144"/>
      <c r="P19" s="363"/>
      <c r="Q19" s="437"/>
      <c r="R19" s="344">
        <f t="shared" si="1"/>
        <v>0</v>
      </c>
      <c r="S19" s="6"/>
    </row>
    <row r="20" spans="1:19" ht="17.100000000000001" customHeight="1" x14ac:dyDescent="0.2">
      <c r="A20" s="15"/>
      <c r="B20" s="32"/>
      <c r="C20" s="1">
        <v>6221</v>
      </c>
      <c r="D20" s="21"/>
      <c r="E20" s="156" t="s">
        <v>27</v>
      </c>
      <c r="F20" s="60"/>
      <c r="G20" s="341"/>
      <c r="H20" s="437"/>
      <c r="I20" s="342">
        <f t="shared" si="0"/>
        <v>0</v>
      </c>
      <c r="J20" s="68"/>
      <c r="K20" s="72"/>
      <c r="L20" s="57">
        <v>4226</v>
      </c>
      <c r="M20" s="74"/>
      <c r="N20" s="268" t="str">
        <f t="shared" si="2"/>
        <v>広報の日</v>
      </c>
      <c r="O20" s="144"/>
      <c r="P20" s="363"/>
      <c r="Q20" s="437"/>
      <c r="R20" s="344">
        <f t="shared" si="1"/>
        <v>0</v>
      </c>
      <c r="S20" s="6"/>
    </row>
    <row r="21" spans="1:19" ht="17.100000000000001" customHeight="1" x14ac:dyDescent="0.2">
      <c r="A21" s="15"/>
      <c r="B21" s="32"/>
      <c r="C21" s="1">
        <v>6239</v>
      </c>
      <c r="D21" s="21"/>
      <c r="E21" s="156" t="s">
        <v>28</v>
      </c>
      <c r="F21" s="60"/>
      <c r="G21" s="341"/>
      <c r="H21" s="437"/>
      <c r="I21" s="342">
        <f t="shared" si="0"/>
        <v>0</v>
      </c>
      <c r="J21" s="68"/>
      <c r="K21" s="72"/>
      <c r="L21" s="57">
        <v>4234</v>
      </c>
      <c r="M21" s="74"/>
      <c r="N21" s="268" t="str">
        <f t="shared" si="2"/>
        <v>聖ペトロ使徒座</v>
      </c>
      <c r="O21" s="144"/>
      <c r="P21" s="363"/>
      <c r="Q21" s="437"/>
      <c r="R21" s="344">
        <f t="shared" si="1"/>
        <v>0</v>
      </c>
      <c r="S21" s="6"/>
    </row>
    <row r="22" spans="1:19" ht="17.100000000000001" customHeight="1" x14ac:dyDescent="0.2">
      <c r="A22" s="15"/>
      <c r="B22" s="32"/>
      <c r="C22" s="1">
        <v>6247</v>
      </c>
      <c r="D22" s="21"/>
      <c r="E22" s="215" t="s">
        <v>171</v>
      </c>
      <c r="F22" s="60"/>
      <c r="G22" s="341"/>
      <c r="H22" s="437"/>
      <c r="I22" s="342">
        <f t="shared" si="0"/>
        <v>0</v>
      </c>
      <c r="J22" s="68"/>
      <c r="K22" s="72"/>
      <c r="L22" s="57">
        <v>4242</v>
      </c>
      <c r="M22" s="74"/>
      <c r="N22" s="269" t="str">
        <f t="shared" si="2"/>
        <v>難民移住移動者の日</v>
      </c>
      <c r="O22" s="144"/>
      <c r="P22" s="363"/>
      <c r="Q22" s="437"/>
      <c r="R22" s="344">
        <f t="shared" si="1"/>
        <v>0</v>
      </c>
      <c r="S22" s="6"/>
    </row>
    <row r="23" spans="1:19" ht="17.100000000000001" customHeight="1" x14ac:dyDescent="0.2">
      <c r="A23" s="15"/>
      <c r="B23" s="32"/>
      <c r="C23" s="1">
        <v>6254</v>
      </c>
      <c r="D23" s="21"/>
      <c r="E23" s="156" t="s">
        <v>29</v>
      </c>
      <c r="F23" s="60"/>
      <c r="G23" s="341"/>
      <c r="H23" s="437"/>
      <c r="I23" s="342">
        <f t="shared" si="0"/>
        <v>0</v>
      </c>
      <c r="J23" s="68"/>
      <c r="K23" s="72"/>
      <c r="L23" s="57">
        <v>4259</v>
      </c>
      <c r="M23" s="74"/>
      <c r="N23" s="268" t="str">
        <f t="shared" si="2"/>
        <v>世界宣教の日</v>
      </c>
      <c r="O23" s="144"/>
      <c r="P23" s="363"/>
      <c r="Q23" s="437"/>
      <c r="R23" s="344">
        <f t="shared" si="1"/>
        <v>0</v>
      </c>
      <c r="S23" s="6"/>
    </row>
    <row r="24" spans="1:19" ht="17.100000000000001" customHeight="1" x14ac:dyDescent="0.2">
      <c r="A24" s="15"/>
      <c r="B24" s="32"/>
      <c r="C24" s="1">
        <v>6262</v>
      </c>
      <c r="D24" s="21"/>
      <c r="E24" s="168" t="s">
        <v>164</v>
      </c>
      <c r="F24" s="60"/>
      <c r="G24" s="341"/>
      <c r="H24" s="437"/>
      <c r="I24" s="342">
        <f t="shared" si="0"/>
        <v>0</v>
      </c>
      <c r="J24" s="68"/>
      <c r="K24" s="72"/>
      <c r="L24" s="57">
        <v>4267</v>
      </c>
      <c r="M24" s="74"/>
      <c r="N24" s="268" t="str">
        <f t="shared" si="2"/>
        <v>宣教地招命促進の日</v>
      </c>
      <c r="O24" s="144"/>
      <c r="P24" s="363"/>
      <c r="Q24" s="437"/>
      <c r="R24" s="344">
        <f t="shared" si="1"/>
        <v>0</v>
      </c>
      <c r="S24" s="6"/>
    </row>
    <row r="25" spans="1:19" ht="17.100000000000001" customHeight="1" x14ac:dyDescent="0.2">
      <c r="A25" s="15"/>
      <c r="B25" s="32"/>
      <c r="C25" s="1">
        <v>6270</v>
      </c>
      <c r="D25" s="21"/>
      <c r="E25" s="216" t="s">
        <v>74</v>
      </c>
      <c r="F25" s="60"/>
      <c r="G25" s="341"/>
      <c r="H25" s="437"/>
      <c r="I25" s="342">
        <f t="shared" si="0"/>
        <v>0</v>
      </c>
      <c r="J25" s="68"/>
      <c r="K25" s="72"/>
      <c r="L25" s="57">
        <v>4275</v>
      </c>
      <c r="M25" s="74"/>
      <c r="N25" s="268" t="str">
        <f t="shared" si="2"/>
        <v>四旬節（愛の献金）</v>
      </c>
      <c r="O25" s="144"/>
      <c r="P25" s="363"/>
      <c r="Q25" s="437"/>
      <c r="R25" s="344">
        <f t="shared" si="1"/>
        <v>0</v>
      </c>
      <c r="S25" s="6"/>
    </row>
    <row r="26" spans="1:19" ht="17.100000000000001" customHeight="1" x14ac:dyDescent="0.2">
      <c r="A26" s="15"/>
      <c r="B26" s="32"/>
      <c r="C26" s="1">
        <v>6288</v>
      </c>
      <c r="D26" s="40"/>
      <c r="E26" s="159" t="s">
        <v>30</v>
      </c>
      <c r="F26" s="130"/>
      <c r="G26" s="348"/>
      <c r="H26" s="438"/>
      <c r="I26" s="350">
        <f t="shared" si="0"/>
        <v>0</v>
      </c>
      <c r="J26" s="68"/>
      <c r="K26" s="72"/>
      <c r="L26" s="118">
        <v>4283</v>
      </c>
      <c r="M26" s="74"/>
      <c r="N26" s="268" t="str">
        <f t="shared" si="2"/>
        <v>一粒会</v>
      </c>
      <c r="O26" s="144"/>
      <c r="P26" s="363"/>
      <c r="Q26" s="437"/>
      <c r="R26" s="344">
        <f t="shared" si="1"/>
        <v>0</v>
      </c>
      <c r="S26" s="6"/>
    </row>
    <row r="27" spans="1:19" ht="17.100000000000001" customHeight="1" thickBot="1" x14ac:dyDescent="0.25">
      <c r="A27" s="11"/>
      <c r="B27" s="12"/>
      <c r="C27" s="14">
        <v>6296</v>
      </c>
      <c r="D27" s="28"/>
      <c r="E27" s="157" t="s">
        <v>31</v>
      </c>
      <c r="F27" s="131"/>
      <c r="G27" s="351"/>
      <c r="H27" s="439"/>
      <c r="I27" s="337">
        <f t="shared" si="0"/>
        <v>0</v>
      </c>
      <c r="J27" s="79"/>
      <c r="K27" s="80"/>
      <c r="L27" s="56">
        <v>4291</v>
      </c>
      <c r="M27" s="81"/>
      <c r="N27" s="270" t="str">
        <f t="shared" si="2"/>
        <v>臨時指定献金</v>
      </c>
      <c r="O27" s="167"/>
      <c r="P27" s="364"/>
      <c r="Q27" s="439"/>
      <c r="R27" s="357">
        <f t="shared" si="1"/>
        <v>0</v>
      </c>
      <c r="S27" s="6"/>
    </row>
    <row r="28" spans="1:19" ht="17.100000000000001" customHeight="1" x14ac:dyDescent="0.2">
      <c r="A28" s="15"/>
      <c r="B28" s="31"/>
      <c r="C28" s="17" t="s">
        <v>7</v>
      </c>
      <c r="D28" s="3"/>
      <c r="E28" s="3"/>
      <c r="F28" s="129"/>
      <c r="G28" s="347">
        <f>SUM(G29:G33)</f>
        <v>0</v>
      </c>
      <c r="H28" s="339">
        <f>SUM(H29:H33)</f>
        <v>0</v>
      </c>
      <c r="I28" s="340">
        <f t="shared" si="0"/>
        <v>0</v>
      </c>
      <c r="J28" s="68"/>
      <c r="K28" s="69"/>
      <c r="L28" s="70" t="s">
        <v>131</v>
      </c>
      <c r="M28" s="66"/>
      <c r="N28" s="66"/>
      <c r="O28" s="143"/>
      <c r="P28" s="365">
        <f>SUM(P29:P30)</f>
        <v>0</v>
      </c>
      <c r="Q28" s="339">
        <f>SUM(Q29:Q30)</f>
        <v>0</v>
      </c>
      <c r="R28" s="361">
        <f t="shared" si="1"/>
        <v>0</v>
      </c>
      <c r="S28" s="6"/>
    </row>
    <row r="29" spans="1:19" ht="17.100000000000001" customHeight="1" x14ac:dyDescent="0.2">
      <c r="A29" s="18"/>
      <c r="B29" s="19"/>
      <c r="C29" s="20">
        <v>6718</v>
      </c>
      <c r="D29" s="21"/>
      <c r="E29" s="156" t="s">
        <v>32</v>
      </c>
      <c r="F29" s="60"/>
      <c r="G29" s="341"/>
      <c r="H29" s="437"/>
      <c r="I29" s="342">
        <f t="shared" si="0"/>
        <v>0</v>
      </c>
      <c r="J29" s="71"/>
      <c r="K29" s="72"/>
      <c r="L29" s="73">
        <v>4317</v>
      </c>
      <c r="M29" s="85"/>
      <c r="N29" s="169" t="s">
        <v>33</v>
      </c>
      <c r="O29" s="145"/>
      <c r="P29" s="366"/>
      <c r="Q29" s="440"/>
      <c r="R29" s="367">
        <f t="shared" si="1"/>
        <v>0</v>
      </c>
      <c r="S29" s="6"/>
    </row>
    <row r="30" spans="1:19" ht="17.100000000000001" customHeight="1" thickBot="1" x14ac:dyDescent="0.25">
      <c r="A30" s="18"/>
      <c r="B30" s="19"/>
      <c r="C30" s="20">
        <v>6726</v>
      </c>
      <c r="D30" s="21"/>
      <c r="E30" s="156" t="s">
        <v>34</v>
      </c>
      <c r="F30" s="60"/>
      <c r="G30" s="341"/>
      <c r="H30" s="437"/>
      <c r="I30" s="342">
        <f t="shared" si="0"/>
        <v>0</v>
      </c>
      <c r="J30" s="71"/>
      <c r="K30" s="72"/>
      <c r="L30" s="75">
        <v>4325</v>
      </c>
      <c r="M30" s="76"/>
      <c r="N30" s="170" t="s">
        <v>35</v>
      </c>
      <c r="O30" s="146"/>
      <c r="P30" s="364"/>
      <c r="Q30" s="441"/>
      <c r="R30" s="368">
        <f t="shared" si="1"/>
        <v>0</v>
      </c>
      <c r="S30" s="6"/>
    </row>
    <row r="31" spans="1:19" ht="17.100000000000001" customHeight="1" x14ac:dyDescent="0.2">
      <c r="A31" s="18"/>
      <c r="B31" s="19"/>
      <c r="C31" s="20">
        <v>6734</v>
      </c>
      <c r="D31" s="21"/>
      <c r="E31" s="156" t="s">
        <v>121</v>
      </c>
      <c r="F31" s="60"/>
      <c r="G31" s="341"/>
      <c r="H31" s="437"/>
      <c r="I31" s="342">
        <f t="shared" si="0"/>
        <v>0</v>
      </c>
      <c r="J31" s="110"/>
      <c r="K31" s="50"/>
      <c r="L31" s="111" t="s">
        <v>8</v>
      </c>
      <c r="M31" s="112"/>
      <c r="N31" s="58"/>
      <c r="O31" s="141"/>
      <c r="P31" s="365">
        <f>SUM(P32:P34)</f>
        <v>0</v>
      </c>
      <c r="Q31" s="442">
        <f>SUM(Q32:Q34)</f>
        <v>0</v>
      </c>
      <c r="R31" s="369">
        <f t="shared" si="1"/>
        <v>0</v>
      </c>
      <c r="S31" s="6"/>
    </row>
    <row r="32" spans="1:19" ht="17.100000000000001" customHeight="1" x14ac:dyDescent="0.2">
      <c r="A32" s="18"/>
      <c r="B32" s="19"/>
      <c r="C32" s="20">
        <v>6742</v>
      </c>
      <c r="D32" s="21"/>
      <c r="E32" s="156" t="s">
        <v>36</v>
      </c>
      <c r="F32" s="60"/>
      <c r="G32" s="341"/>
      <c r="H32" s="437"/>
      <c r="I32" s="342">
        <f t="shared" si="0"/>
        <v>0</v>
      </c>
      <c r="J32" s="68"/>
      <c r="K32" s="72"/>
      <c r="L32" s="75">
        <v>4515</v>
      </c>
      <c r="M32" s="85"/>
      <c r="N32" s="156" t="s">
        <v>39</v>
      </c>
      <c r="O32" s="128"/>
      <c r="P32" s="363"/>
      <c r="Q32" s="437"/>
      <c r="R32" s="368">
        <f t="shared" si="1"/>
        <v>0</v>
      </c>
      <c r="S32" s="6"/>
    </row>
    <row r="33" spans="1:19" ht="17.100000000000001" customHeight="1" thickBot="1" x14ac:dyDescent="0.25">
      <c r="A33" s="11"/>
      <c r="B33" s="12"/>
      <c r="C33" s="33">
        <v>6767</v>
      </c>
      <c r="D33" s="28"/>
      <c r="E33" s="217" t="s">
        <v>77</v>
      </c>
      <c r="F33" s="160"/>
      <c r="G33" s="352"/>
      <c r="H33" s="439"/>
      <c r="I33" s="337">
        <f t="shared" si="0"/>
        <v>0</v>
      </c>
      <c r="J33" s="71"/>
      <c r="K33" s="72"/>
      <c r="L33" s="73">
        <v>4523</v>
      </c>
      <c r="M33" s="74"/>
      <c r="N33" s="156" t="s">
        <v>38</v>
      </c>
      <c r="O33" s="128"/>
      <c r="P33" s="363"/>
      <c r="Q33" s="437"/>
      <c r="R33" s="350">
        <f t="shared" si="1"/>
        <v>0</v>
      </c>
      <c r="S33" s="6"/>
    </row>
    <row r="34" spans="1:19" ht="16.5" customHeight="1" thickBot="1" x14ac:dyDescent="0.25">
      <c r="A34" s="15"/>
      <c r="B34" s="251"/>
      <c r="C34" s="261"/>
      <c r="D34" s="262"/>
      <c r="E34" s="262"/>
      <c r="F34" s="263"/>
      <c r="G34" s="353"/>
      <c r="H34" s="354"/>
      <c r="I34" s="355"/>
      <c r="J34" s="79"/>
      <c r="K34" s="80"/>
      <c r="L34" s="84">
        <v>4531</v>
      </c>
      <c r="M34" s="81"/>
      <c r="N34" s="279" t="s">
        <v>37</v>
      </c>
      <c r="O34" s="280"/>
      <c r="P34" s="370"/>
      <c r="Q34" s="439"/>
      <c r="R34" s="371">
        <f t="shared" si="1"/>
        <v>0</v>
      </c>
      <c r="S34" s="6"/>
    </row>
    <row r="35" spans="1:19" ht="23.25" customHeight="1" thickBot="1" x14ac:dyDescent="0.25">
      <c r="A35" s="260"/>
      <c r="B35" s="271">
        <v>2</v>
      </c>
      <c r="C35" s="256" t="s">
        <v>129</v>
      </c>
      <c r="D35" s="272"/>
      <c r="E35" s="272"/>
      <c r="F35" s="278"/>
      <c r="G35" s="356">
        <f>SUM(G36:G41)</f>
        <v>0</v>
      </c>
      <c r="H35" s="356">
        <f>SUM(H36:H41)</f>
        <v>0</v>
      </c>
      <c r="I35" s="357">
        <f t="shared" si="0"/>
        <v>0</v>
      </c>
      <c r="J35" s="71"/>
      <c r="K35" s="72"/>
      <c r="L35" s="75"/>
      <c r="M35" s="76"/>
      <c r="N35" s="161"/>
      <c r="O35" s="132"/>
      <c r="P35" s="364"/>
      <c r="Q35" s="354"/>
      <c r="R35" s="368"/>
      <c r="S35" s="6"/>
    </row>
    <row r="36" spans="1:19" ht="17.100000000000001" customHeight="1" x14ac:dyDescent="0.2">
      <c r="A36" s="18"/>
      <c r="B36" s="32"/>
      <c r="C36" s="20">
        <v>6825</v>
      </c>
      <c r="D36" s="21"/>
      <c r="E36" s="156" t="s">
        <v>40</v>
      </c>
      <c r="F36" s="60"/>
      <c r="G36" s="341"/>
      <c r="H36" s="437"/>
      <c r="I36" s="342">
        <f t="shared" si="0"/>
        <v>0</v>
      </c>
      <c r="J36" s="113"/>
      <c r="K36" s="50"/>
      <c r="L36" s="111" t="s">
        <v>9</v>
      </c>
      <c r="M36" s="112"/>
      <c r="N36" s="58"/>
      <c r="O36" s="141"/>
      <c r="P36" s="365">
        <f>SUM(P37:P41)</f>
        <v>0</v>
      </c>
      <c r="Q36" s="442">
        <f>SUM(Q37:Q41)</f>
        <v>0</v>
      </c>
      <c r="R36" s="369">
        <f t="shared" si="1"/>
        <v>0</v>
      </c>
      <c r="S36" s="6"/>
    </row>
    <row r="37" spans="1:19" ht="17.100000000000001" customHeight="1" x14ac:dyDescent="0.2">
      <c r="A37" s="18"/>
      <c r="B37" s="32"/>
      <c r="C37" s="20">
        <v>6833</v>
      </c>
      <c r="D37" s="21"/>
      <c r="E37" s="156" t="s">
        <v>41</v>
      </c>
      <c r="F37" s="60"/>
      <c r="G37" s="341"/>
      <c r="H37" s="437"/>
      <c r="I37" s="342">
        <f t="shared" si="0"/>
        <v>0</v>
      </c>
      <c r="J37" s="68"/>
      <c r="K37" s="72"/>
      <c r="L37" s="49">
        <v>4614</v>
      </c>
      <c r="M37" s="76"/>
      <c r="N37" s="171" t="s">
        <v>84</v>
      </c>
      <c r="O37" s="147"/>
      <c r="P37" s="372"/>
      <c r="Q37" s="441"/>
      <c r="R37" s="368">
        <f t="shared" si="1"/>
        <v>0</v>
      </c>
      <c r="S37" s="6"/>
    </row>
    <row r="38" spans="1:19" ht="17.100000000000001" customHeight="1" x14ac:dyDescent="0.2">
      <c r="A38" s="18"/>
      <c r="B38" s="19"/>
      <c r="C38" s="20">
        <v>6841</v>
      </c>
      <c r="D38" s="21"/>
      <c r="E38" s="156" t="s">
        <v>42</v>
      </c>
      <c r="F38" s="60"/>
      <c r="G38" s="341"/>
      <c r="H38" s="437"/>
      <c r="I38" s="342">
        <f t="shared" si="0"/>
        <v>0</v>
      </c>
      <c r="J38" s="71"/>
      <c r="K38" s="72"/>
      <c r="L38" s="75">
        <v>4622</v>
      </c>
      <c r="M38" s="40"/>
      <c r="N38" s="172" t="s">
        <v>85</v>
      </c>
      <c r="O38" s="126"/>
      <c r="P38" s="373"/>
      <c r="Q38" s="438"/>
      <c r="R38" s="350">
        <f t="shared" si="1"/>
        <v>0</v>
      </c>
      <c r="S38" s="6"/>
    </row>
    <row r="39" spans="1:19" ht="17.100000000000001" customHeight="1" x14ac:dyDescent="0.2">
      <c r="A39" s="18"/>
      <c r="B39" s="19"/>
      <c r="C39" s="20">
        <v>6858</v>
      </c>
      <c r="D39" s="21"/>
      <c r="E39" s="156" t="s">
        <v>43</v>
      </c>
      <c r="F39" s="60"/>
      <c r="G39" s="341"/>
      <c r="H39" s="437"/>
      <c r="I39" s="342">
        <f t="shared" si="0"/>
        <v>0</v>
      </c>
      <c r="J39" s="71"/>
      <c r="K39" s="72"/>
      <c r="L39" s="75"/>
      <c r="M39" s="107"/>
      <c r="N39" s="178"/>
      <c r="O39" s="133"/>
      <c r="P39" s="373"/>
      <c r="Q39" s="438"/>
      <c r="R39" s="350">
        <f t="shared" si="1"/>
        <v>0</v>
      </c>
      <c r="S39" s="6"/>
    </row>
    <row r="40" spans="1:19" ht="17.100000000000001" customHeight="1" x14ac:dyDescent="0.2">
      <c r="A40" s="18"/>
      <c r="B40" s="19"/>
      <c r="C40" s="24">
        <v>6866</v>
      </c>
      <c r="D40" s="40"/>
      <c r="E40" s="159" t="s">
        <v>126</v>
      </c>
      <c r="F40" s="130"/>
      <c r="G40" s="341"/>
      <c r="H40" s="437"/>
      <c r="I40" s="342">
        <f>G40-H40</f>
        <v>0</v>
      </c>
      <c r="J40" s="71"/>
      <c r="K40" s="72"/>
      <c r="L40" s="75"/>
      <c r="M40" s="107"/>
      <c r="N40" s="178"/>
      <c r="O40" s="133"/>
      <c r="P40" s="373"/>
      <c r="Q40" s="438"/>
      <c r="R40" s="350">
        <f>P40-Q40</f>
        <v>0</v>
      </c>
      <c r="S40" s="6"/>
    </row>
    <row r="41" spans="1:19" ht="17.100000000000001" customHeight="1" thickBot="1" x14ac:dyDescent="0.25">
      <c r="A41" s="11"/>
      <c r="B41" s="12"/>
      <c r="C41" s="254"/>
      <c r="D41" s="28"/>
      <c r="E41" s="217"/>
      <c r="F41" s="47"/>
      <c r="G41" s="358"/>
      <c r="H41" s="439"/>
      <c r="I41" s="357">
        <f t="shared" si="0"/>
        <v>0</v>
      </c>
      <c r="J41" s="71"/>
      <c r="K41" s="80"/>
      <c r="L41" s="253"/>
      <c r="M41" s="81"/>
      <c r="N41" s="43"/>
      <c r="O41" s="131"/>
      <c r="P41" s="362"/>
      <c r="Q41" s="439"/>
      <c r="R41" s="371">
        <f t="shared" si="1"/>
        <v>0</v>
      </c>
      <c r="S41" s="6"/>
    </row>
    <row r="42" spans="1:19" ht="23.25" customHeight="1" thickBot="1" x14ac:dyDescent="0.25">
      <c r="A42" s="18"/>
      <c r="B42" s="271">
        <v>3</v>
      </c>
      <c r="C42" s="256" t="s">
        <v>133</v>
      </c>
      <c r="D42" s="272"/>
      <c r="E42" s="272"/>
      <c r="F42" s="248"/>
      <c r="G42" s="359">
        <f>SUM(G43:G46)</f>
        <v>0</v>
      </c>
      <c r="H42" s="339">
        <f>SUM(H43:H46)</f>
        <v>0</v>
      </c>
      <c r="I42" s="340">
        <f t="shared" si="0"/>
        <v>0</v>
      </c>
      <c r="J42" s="68"/>
      <c r="K42" s="271">
        <v>2</v>
      </c>
      <c r="L42" s="257" t="s">
        <v>134</v>
      </c>
      <c r="M42" s="181"/>
      <c r="N42" s="181"/>
      <c r="O42" s="143"/>
      <c r="P42" s="374">
        <f>SUM(P43:P46)</f>
        <v>0</v>
      </c>
      <c r="Q42" s="339">
        <f>SUM(Q43:Q46)</f>
        <v>0</v>
      </c>
      <c r="R42" s="361">
        <f t="shared" si="1"/>
        <v>0</v>
      </c>
      <c r="S42" s="6"/>
    </row>
    <row r="43" spans="1:19" ht="17.100000000000001" customHeight="1" x14ac:dyDescent="0.2">
      <c r="A43" s="18"/>
      <c r="B43" s="19"/>
      <c r="C43" s="20">
        <v>7211</v>
      </c>
      <c r="D43" s="25"/>
      <c r="E43" s="161" t="s">
        <v>93</v>
      </c>
      <c r="F43" s="132"/>
      <c r="G43" s="352"/>
      <c r="H43" s="441"/>
      <c r="I43" s="360">
        <f t="shared" si="0"/>
        <v>0</v>
      </c>
      <c r="J43" s="71"/>
      <c r="K43" s="72"/>
      <c r="L43" s="75">
        <v>4812</v>
      </c>
      <c r="M43" s="74"/>
      <c r="N43" s="156" t="s">
        <v>172</v>
      </c>
      <c r="O43" s="128"/>
      <c r="P43" s="375"/>
      <c r="Q43" s="437"/>
      <c r="R43" s="344">
        <f t="shared" si="1"/>
        <v>0</v>
      </c>
      <c r="S43" s="6"/>
    </row>
    <row r="44" spans="1:19" ht="17.100000000000001" customHeight="1" x14ac:dyDescent="0.2">
      <c r="A44" s="18"/>
      <c r="B44" s="19"/>
      <c r="C44" s="20">
        <v>7229</v>
      </c>
      <c r="D44" s="40"/>
      <c r="E44" s="178" t="s">
        <v>94</v>
      </c>
      <c r="F44" s="133"/>
      <c r="G44" s="348"/>
      <c r="H44" s="438"/>
      <c r="I44" s="350">
        <f t="shared" si="0"/>
        <v>0</v>
      </c>
      <c r="J44" s="71"/>
      <c r="K44" s="72"/>
      <c r="L44" s="75">
        <v>4820</v>
      </c>
      <c r="M44" s="74"/>
      <c r="N44" s="173" t="s">
        <v>44</v>
      </c>
      <c r="O44" s="128"/>
      <c r="P44" s="373"/>
      <c r="Q44" s="437"/>
      <c r="R44" s="344">
        <f t="shared" si="1"/>
        <v>0</v>
      </c>
      <c r="S44" s="6"/>
    </row>
    <row r="45" spans="1:19" ht="17.100000000000001" customHeight="1" x14ac:dyDescent="0.2">
      <c r="A45" s="18"/>
      <c r="B45" s="19"/>
      <c r="C45" s="51">
        <v>7237</v>
      </c>
      <c r="D45" s="21"/>
      <c r="E45" s="156" t="s">
        <v>95</v>
      </c>
      <c r="F45" s="133"/>
      <c r="G45" s="348"/>
      <c r="H45" s="438"/>
      <c r="I45" s="350">
        <f>G45-H45</f>
        <v>0</v>
      </c>
      <c r="J45" s="71"/>
      <c r="K45" s="72"/>
      <c r="L45" s="75">
        <v>4887</v>
      </c>
      <c r="M45" s="74"/>
      <c r="N45" s="173" t="s">
        <v>120</v>
      </c>
      <c r="O45" s="128"/>
      <c r="P45" s="373"/>
      <c r="Q45" s="437"/>
      <c r="R45" s="344">
        <f>P45-Q45</f>
        <v>0</v>
      </c>
      <c r="S45" s="6"/>
    </row>
    <row r="46" spans="1:19" ht="17.100000000000001" customHeight="1" thickBot="1" x14ac:dyDescent="0.25">
      <c r="A46" s="11"/>
      <c r="B46" s="12"/>
      <c r="C46" s="27">
        <v>7260</v>
      </c>
      <c r="D46" s="28"/>
      <c r="E46" s="157" t="s">
        <v>118</v>
      </c>
      <c r="F46" s="131"/>
      <c r="G46" s="358"/>
      <c r="H46" s="439"/>
      <c r="I46" s="337">
        <f t="shared" si="0"/>
        <v>0</v>
      </c>
      <c r="J46" s="79"/>
      <c r="K46" s="80"/>
      <c r="L46" s="84"/>
      <c r="M46" s="81"/>
      <c r="N46" s="56"/>
      <c r="O46" s="142"/>
      <c r="P46" s="362"/>
      <c r="Q46" s="439"/>
      <c r="R46" s="357">
        <f t="shared" si="1"/>
        <v>0</v>
      </c>
      <c r="S46" s="6"/>
    </row>
    <row r="47" spans="1:19" ht="18.600000000000001" customHeight="1" x14ac:dyDescent="0.2">
      <c r="A47" s="484" t="s">
        <v>18</v>
      </c>
      <c r="B47" s="485"/>
      <c r="C47" s="485"/>
      <c r="D47" s="485"/>
      <c r="E47" s="485"/>
      <c r="F47" s="485"/>
      <c r="G47" s="485"/>
      <c r="H47" s="485"/>
      <c r="I47" s="486"/>
      <c r="J47" s="484" t="s">
        <v>19</v>
      </c>
      <c r="K47" s="485"/>
      <c r="L47" s="485"/>
      <c r="M47" s="485"/>
      <c r="N47" s="485"/>
      <c r="O47" s="485"/>
      <c r="P47" s="485"/>
      <c r="Q47" s="485"/>
      <c r="R47" s="486"/>
      <c r="S47" s="6"/>
    </row>
    <row r="48" spans="1:19" ht="17.100000000000001" customHeight="1" x14ac:dyDescent="0.2">
      <c r="A48" s="487" t="s">
        <v>20</v>
      </c>
      <c r="B48" s="488" t="s">
        <v>21</v>
      </c>
      <c r="C48" s="489"/>
      <c r="D48" s="489"/>
      <c r="E48" s="489"/>
      <c r="F48" s="490"/>
      <c r="G48" s="282" t="str">
        <f>G7</f>
        <v>令和04年度(2021)予算額</v>
      </c>
      <c r="H48" s="212" t="str">
        <f>H7</f>
        <v>令和03年度(2020）予算額</v>
      </c>
      <c r="I48" s="122" t="s">
        <v>22</v>
      </c>
      <c r="J48" s="487" t="s">
        <v>20</v>
      </c>
      <c r="K48" s="488" t="s">
        <v>21</v>
      </c>
      <c r="L48" s="489"/>
      <c r="M48" s="489"/>
      <c r="N48" s="489"/>
      <c r="O48" s="490"/>
      <c r="P48" s="282" t="str">
        <f>G7</f>
        <v>令和04年度(2021)予算額</v>
      </c>
      <c r="Q48" s="212" t="str">
        <f>H7</f>
        <v>令和03年度(2020）予算額</v>
      </c>
      <c r="R48" s="124" t="s">
        <v>22</v>
      </c>
      <c r="S48" s="6"/>
    </row>
    <row r="49" spans="1:19" ht="17.100000000000001" customHeight="1" thickBot="1" x14ac:dyDescent="0.25">
      <c r="A49" s="498"/>
      <c r="B49" s="499"/>
      <c r="C49" s="500"/>
      <c r="D49" s="500"/>
      <c r="E49" s="500"/>
      <c r="F49" s="501"/>
      <c r="G49" s="283" t="s">
        <v>23</v>
      </c>
      <c r="H49" s="448" t="s">
        <v>167</v>
      </c>
      <c r="I49" s="329" t="s">
        <v>24</v>
      </c>
      <c r="J49" s="502"/>
      <c r="K49" s="499"/>
      <c r="L49" s="500"/>
      <c r="M49" s="500"/>
      <c r="N49" s="500"/>
      <c r="O49" s="501"/>
      <c r="P49" s="283" t="s">
        <v>25</v>
      </c>
      <c r="Q49" s="448" t="s">
        <v>168</v>
      </c>
      <c r="R49" s="329" t="s">
        <v>26</v>
      </c>
      <c r="S49" s="6"/>
    </row>
    <row r="50" spans="1:19" ht="24" customHeight="1" thickBot="1" x14ac:dyDescent="0.25">
      <c r="A50" s="250"/>
      <c r="B50" s="284">
        <v>4</v>
      </c>
      <c r="C50" s="285" t="s">
        <v>130</v>
      </c>
      <c r="D50" s="286"/>
      <c r="E50" s="286"/>
      <c r="F50" s="434"/>
      <c r="G50" s="380">
        <f>G51+G67+G73+G79</f>
        <v>0</v>
      </c>
      <c r="H50" s="380">
        <f>H51+H67+H73+H79</f>
        <v>0</v>
      </c>
      <c r="I50" s="337">
        <f t="shared" ref="I50:I79" si="3">G50-H50</f>
        <v>0</v>
      </c>
      <c r="J50" s="287"/>
      <c r="K50" s="271">
        <v>3</v>
      </c>
      <c r="L50" s="257" t="s">
        <v>135</v>
      </c>
      <c r="M50" s="181"/>
      <c r="N50" s="181"/>
      <c r="O50" s="435"/>
      <c r="P50" s="396">
        <f>P67+P73+P79</f>
        <v>0</v>
      </c>
      <c r="Q50" s="396">
        <f>Q67+Q73+Q79</f>
        <v>0</v>
      </c>
      <c r="R50" s="357">
        <f t="shared" ref="R50" si="4">P50-Q50</f>
        <v>0</v>
      </c>
      <c r="S50" s="6"/>
    </row>
    <row r="51" spans="1:19" ht="18" customHeight="1" x14ac:dyDescent="0.2">
      <c r="A51" s="35"/>
      <c r="B51" s="16"/>
      <c r="C51" s="17" t="s">
        <v>10</v>
      </c>
      <c r="D51" s="3"/>
      <c r="E51" s="3"/>
      <c r="F51" s="129"/>
      <c r="G51" s="338">
        <f>SUM(G52:G66)</f>
        <v>0</v>
      </c>
      <c r="H51" s="339">
        <f>SUM(H52:H66)</f>
        <v>0</v>
      </c>
      <c r="I51" s="340">
        <f t="shared" si="3"/>
        <v>0</v>
      </c>
      <c r="J51" s="68"/>
      <c r="K51" s="72"/>
      <c r="L51" s="57"/>
      <c r="M51" s="57"/>
      <c r="N51" s="57"/>
      <c r="O51" s="148"/>
      <c r="P51" s="364"/>
      <c r="Q51" s="354"/>
      <c r="R51" s="368"/>
      <c r="S51" s="6"/>
    </row>
    <row r="52" spans="1:19" ht="18" customHeight="1" x14ac:dyDescent="0.2">
      <c r="A52" s="18"/>
      <c r="B52" s="19"/>
      <c r="C52" s="36">
        <v>6916</v>
      </c>
      <c r="D52" s="21"/>
      <c r="E52" s="156" t="s">
        <v>45</v>
      </c>
      <c r="F52" s="60"/>
      <c r="G52" s="341"/>
      <c r="H52" s="436"/>
      <c r="I52" s="381">
        <f t="shared" si="3"/>
        <v>0</v>
      </c>
      <c r="J52" s="68"/>
      <c r="K52" s="88"/>
      <c r="L52" s="89"/>
      <c r="M52" s="89"/>
      <c r="N52" s="89"/>
      <c r="O52" s="149"/>
      <c r="P52" s="352"/>
      <c r="Q52" s="397"/>
      <c r="R52" s="398"/>
      <c r="S52" s="6"/>
    </row>
    <row r="53" spans="1:19" ht="18" customHeight="1" x14ac:dyDescent="0.2">
      <c r="A53" s="18"/>
      <c r="B53" s="19"/>
      <c r="C53" s="38">
        <v>6924</v>
      </c>
      <c r="D53" s="21"/>
      <c r="E53" s="156" t="s">
        <v>46</v>
      </c>
      <c r="F53" s="60"/>
      <c r="G53" s="341"/>
      <c r="H53" s="437"/>
      <c r="I53" s="342">
        <f t="shared" si="3"/>
        <v>0</v>
      </c>
      <c r="J53" s="68"/>
      <c r="K53" s="72"/>
      <c r="L53" s="57"/>
      <c r="M53" s="57"/>
      <c r="N53" s="57"/>
      <c r="O53" s="148"/>
      <c r="P53" s="364"/>
      <c r="Q53" s="354"/>
      <c r="R53" s="368"/>
      <c r="S53" s="6"/>
    </row>
    <row r="54" spans="1:19" ht="18" customHeight="1" x14ac:dyDescent="0.2">
      <c r="A54" s="18"/>
      <c r="B54" s="19"/>
      <c r="C54" s="38">
        <v>6932</v>
      </c>
      <c r="D54" s="21"/>
      <c r="E54" s="156" t="s">
        <v>47</v>
      </c>
      <c r="F54" s="60"/>
      <c r="G54" s="341"/>
      <c r="H54" s="437"/>
      <c r="I54" s="342">
        <f t="shared" si="3"/>
        <v>0</v>
      </c>
      <c r="J54" s="68"/>
      <c r="K54" s="72"/>
      <c r="L54" s="57"/>
      <c r="M54" s="57"/>
      <c r="N54" s="57"/>
      <c r="O54" s="148"/>
      <c r="P54" s="364"/>
      <c r="Q54" s="354"/>
      <c r="R54" s="368"/>
      <c r="S54" s="6"/>
    </row>
    <row r="55" spans="1:19" ht="18" customHeight="1" x14ac:dyDescent="0.2">
      <c r="A55" s="18"/>
      <c r="B55" s="19"/>
      <c r="C55" s="38">
        <v>6940</v>
      </c>
      <c r="D55" s="21"/>
      <c r="E55" s="156" t="s">
        <v>48</v>
      </c>
      <c r="F55" s="60"/>
      <c r="G55" s="341"/>
      <c r="H55" s="437"/>
      <c r="I55" s="342">
        <f t="shared" si="3"/>
        <v>0</v>
      </c>
      <c r="J55" s="68"/>
      <c r="K55" s="72"/>
      <c r="L55" s="57"/>
      <c r="M55" s="57"/>
      <c r="N55" s="57"/>
      <c r="O55" s="148"/>
      <c r="P55" s="364"/>
      <c r="Q55" s="354"/>
      <c r="R55" s="368"/>
      <c r="S55" s="6"/>
    </row>
    <row r="56" spans="1:19" ht="18" customHeight="1" x14ac:dyDescent="0.2">
      <c r="A56" s="18"/>
      <c r="B56" s="19"/>
      <c r="C56" s="38">
        <v>6957</v>
      </c>
      <c r="D56" s="21"/>
      <c r="E56" s="156" t="s">
        <v>49</v>
      </c>
      <c r="F56" s="60"/>
      <c r="G56" s="341"/>
      <c r="H56" s="437"/>
      <c r="I56" s="342">
        <f t="shared" si="3"/>
        <v>0</v>
      </c>
      <c r="J56" s="68"/>
      <c r="K56" s="72"/>
      <c r="L56" s="57"/>
      <c r="M56" s="57"/>
      <c r="N56" s="57"/>
      <c r="O56" s="148"/>
      <c r="P56" s="364"/>
      <c r="Q56" s="354"/>
      <c r="R56" s="368"/>
      <c r="S56" s="6"/>
    </row>
    <row r="57" spans="1:19" ht="18" customHeight="1" x14ac:dyDescent="0.2">
      <c r="A57" s="18"/>
      <c r="B57" s="19"/>
      <c r="C57" s="38">
        <v>6965</v>
      </c>
      <c r="D57" s="21"/>
      <c r="E57" s="156" t="s">
        <v>50</v>
      </c>
      <c r="F57" s="60"/>
      <c r="G57" s="341"/>
      <c r="H57" s="437"/>
      <c r="I57" s="342">
        <f t="shared" si="3"/>
        <v>0</v>
      </c>
      <c r="J57" s="68"/>
      <c r="K57" s="72"/>
      <c r="L57" s="57"/>
      <c r="M57" s="57"/>
      <c r="N57" s="57"/>
      <c r="O57" s="148"/>
      <c r="P57" s="364"/>
      <c r="Q57" s="354"/>
      <c r="R57" s="368"/>
      <c r="S57" s="6"/>
    </row>
    <row r="58" spans="1:19" ht="18" customHeight="1" x14ac:dyDescent="0.2">
      <c r="A58" s="18"/>
      <c r="B58" s="19"/>
      <c r="C58" s="38">
        <v>6973</v>
      </c>
      <c r="D58" s="21"/>
      <c r="E58" s="156" t="s">
        <v>51</v>
      </c>
      <c r="F58" s="60"/>
      <c r="G58" s="341"/>
      <c r="H58" s="437"/>
      <c r="I58" s="342">
        <f t="shared" si="3"/>
        <v>0</v>
      </c>
      <c r="J58" s="68"/>
      <c r="K58" s="72"/>
      <c r="L58" s="57"/>
      <c r="M58" s="57"/>
      <c r="N58" s="57"/>
      <c r="O58" s="148"/>
      <c r="P58" s="364"/>
      <c r="Q58" s="354"/>
      <c r="R58" s="368"/>
      <c r="S58" s="6"/>
    </row>
    <row r="59" spans="1:19" ht="18" customHeight="1" x14ac:dyDescent="0.2">
      <c r="A59" s="18"/>
      <c r="B59" s="19"/>
      <c r="C59" s="38">
        <v>6981</v>
      </c>
      <c r="D59" s="21"/>
      <c r="E59" s="156" t="s">
        <v>52</v>
      </c>
      <c r="F59" s="60"/>
      <c r="G59" s="341"/>
      <c r="H59" s="437"/>
      <c r="I59" s="342">
        <f t="shared" si="3"/>
        <v>0</v>
      </c>
      <c r="J59" s="68"/>
      <c r="K59" s="72"/>
      <c r="L59" s="57"/>
      <c r="M59" s="57"/>
      <c r="N59" s="57"/>
      <c r="O59" s="148"/>
      <c r="P59" s="364"/>
      <c r="Q59" s="354"/>
      <c r="R59" s="368"/>
      <c r="S59" s="6"/>
    </row>
    <row r="60" spans="1:19" ht="18" customHeight="1" x14ac:dyDescent="0.2">
      <c r="A60" s="18"/>
      <c r="B60" s="19"/>
      <c r="C60" s="38">
        <v>6999</v>
      </c>
      <c r="D60" s="21"/>
      <c r="E60" s="156" t="s">
        <v>100</v>
      </c>
      <c r="F60" s="60"/>
      <c r="G60" s="341"/>
      <c r="H60" s="437"/>
      <c r="I60" s="342">
        <f t="shared" si="3"/>
        <v>0</v>
      </c>
      <c r="J60" s="68"/>
      <c r="K60" s="72"/>
      <c r="L60" s="57"/>
      <c r="M60" s="57"/>
      <c r="N60" s="57"/>
      <c r="O60" s="148"/>
      <c r="P60" s="364"/>
      <c r="Q60" s="354"/>
      <c r="R60" s="368"/>
      <c r="S60" s="6"/>
    </row>
    <row r="61" spans="1:19" ht="18" customHeight="1" x14ac:dyDescent="0.2">
      <c r="A61" s="18"/>
      <c r="B61" s="19"/>
      <c r="C61" s="38">
        <v>7013</v>
      </c>
      <c r="D61" s="21"/>
      <c r="E61" s="156" t="s">
        <v>53</v>
      </c>
      <c r="F61" s="60"/>
      <c r="G61" s="341"/>
      <c r="H61" s="437"/>
      <c r="I61" s="342">
        <f t="shared" si="3"/>
        <v>0</v>
      </c>
      <c r="J61" s="68"/>
      <c r="K61" s="72"/>
      <c r="L61" s="57"/>
      <c r="M61" s="57"/>
      <c r="N61" s="57"/>
      <c r="O61" s="148"/>
      <c r="P61" s="364"/>
      <c r="Q61" s="354"/>
      <c r="R61" s="368"/>
      <c r="S61" s="6"/>
    </row>
    <row r="62" spans="1:19" ht="18" customHeight="1" x14ac:dyDescent="0.2">
      <c r="A62" s="18"/>
      <c r="B62" s="19"/>
      <c r="C62" s="36">
        <v>7021</v>
      </c>
      <c r="D62" s="21"/>
      <c r="E62" s="156" t="s">
        <v>54</v>
      </c>
      <c r="F62" s="128"/>
      <c r="G62" s="341"/>
      <c r="H62" s="437"/>
      <c r="I62" s="342">
        <f t="shared" si="3"/>
        <v>0</v>
      </c>
      <c r="J62" s="68"/>
      <c r="K62" s="72"/>
      <c r="L62" s="48"/>
      <c r="M62" s="48"/>
      <c r="N62" s="48"/>
      <c r="O62" s="148"/>
      <c r="P62" s="364"/>
      <c r="Q62" s="354"/>
      <c r="R62" s="368"/>
      <c r="S62" s="39"/>
    </row>
    <row r="63" spans="1:19" ht="18" customHeight="1" x14ac:dyDescent="0.2">
      <c r="A63" s="18"/>
      <c r="B63" s="19"/>
      <c r="C63" s="38">
        <v>7039</v>
      </c>
      <c r="D63" s="21"/>
      <c r="E63" s="156" t="s">
        <v>55</v>
      </c>
      <c r="F63" s="60"/>
      <c r="G63" s="341"/>
      <c r="H63" s="437"/>
      <c r="I63" s="342">
        <f t="shared" si="3"/>
        <v>0</v>
      </c>
      <c r="J63" s="68"/>
      <c r="K63" s="72"/>
      <c r="L63" s="57"/>
      <c r="M63" s="57"/>
      <c r="N63" s="57"/>
      <c r="O63" s="148"/>
      <c r="P63" s="364"/>
      <c r="Q63" s="354"/>
      <c r="R63" s="368"/>
      <c r="S63" s="39"/>
    </row>
    <row r="64" spans="1:19" ht="18" customHeight="1" x14ac:dyDescent="0.2">
      <c r="A64" s="18"/>
      <c r="B64" s="19"/>
      <c r="C64" s="38">
        <v>7047</v>
      </c>
      <c r="D64" s="21"/>
      <c r="E64" s="156" t="s">
        <v>56</v>
      </c>
      <c r="F64" s="60"/>
      <c r="G64" s="341"/>
      <c r="H64" s="437"/>
      <c r="I64" s="342">
        <f t="shared" si="3"/>
        <v>0</v>
      </c>
      <c r="J64" s="68"/>
      <c r="K64" s="72"/>
      <c r="L64" s="57"/>
      <c r="M64" s="57"/>
      <c r="N64" s="57"/>
      <c r="O64" s="148"/>
      <c r="P64" s="364"/>
      <c r="Q64" s="354"/>
      <c r="R64" s="368"/>
      <c r="S64" s="39"/>
    </row>
    <row r="65" spans="1:19" ht="18" customHeight="1" x14ac:dyDescent="0.2">
      <c r="A65" s="18"/>
      <c r="B65" s="19"/>
      <c r="C65" s="38">
        <v>7054</v>
      </c>
      <c r="D65" s="21"/>
      <c r="E65" s="173" t="s">
        <v>75</v>
      </c>
      <c r="F65" s="60"/>
      <c r="G65" s="341"/>
      <c r="H65" s="437"/>
      <c r="I65" s="342">
        <f t="shared" si="3"/>
        <v>0</v>
      </c>
      <c r="J65" s="71"/>
      <c r="K65" s="72"/>
      <c r="L65" s="57"/>
      <c r="M65" s="57"/>
      <c r="N65" s="57"/>
      <c r="O65" s="148"/>
      <c r="P65" s="364"/>
      <c r="Q65" s="354"/>
      <c r="R65" s="368"/>
      <c r="S65" s="39"/>
    </row>
    <row r="66" spans="1:19" ht="18" customHeight="1" thickBot="1" x14ac:dyDescent="0.25">
      <c r="A66" s="11"/>
      <c r="B66" s="12"/>
      <c r="C66" s="33">
        <v>7112</v>
      </c>
      <c r="D66" s="28"/>
      <c r="E66" s="157" t="s">
        <v>57</v>
      </c>
      <c r="F66" s="47"/>
      <c r="G66" s="358"/>
      <c r="H66" s="439"/>
      <c r="I66" s="337">
        <f t="shared" si="3"/>
        <v>0</v>
      </c>
      <c r="J66" s="79"/>
      <c r="K66" s="80"/>
      <c r="L66" s="56"/>
      <c r="M66" s="56"/>
      <c r="N66" s="56"/>
      <c r="O66" s="142"/>
      <c r="P66" s="362"/>
      <c r="Q66" s="346"/>
      <c r="R66" s="357"/>
      <c r="S66" s="39"/>
    </row>
    <row r="67" spans="1:19" ht="18" customHeight="1" x14ac:dyDescent="0.2">
      <c r="A67" s="35"/>
      <c r="B67" s="16"/>
      <c r="C67" s="17" t="s">
        <v>152</v>
      </c>
      <c r="D67" s="3"/>
      <c r="E67" s="3"/>
      <c r="F67" s="129"/>
      <c r="G67" s="347">
        <f>SUM(G68:G72)</f>
        <v>0</v>
      </c>
      <c r="H67" s="339">
        <f>SUM(H68:H72)</f>
        <v>0</v>
      </c>
      <c r="I67" s="340">
        <f t="shared" si="3"/>
        <v>0</v>
      </c>
      <c r="J67" s="68"/>
      <c r="K67" s="69"/>
      <c r="L67" s="70" t="s">
        <v>154</v>
      </c>
      <c r="M67" s="66"/>
      <c r="N67" s="66"/>
      <c r="O67" s="143"/>
      <c r="P67" s="338">
        <f>SUM(P68:P72)</f>
        <v>0</v>
      </c>
      <c r="Q67" s="339">
        <f>SUM(Q68:Q72)</f>
        <v>0</v>
      </c>
      <c r="R67" s="361">
        <f t="shared" ref="R67:R78" si="5">P67-Q67</f>
        <v>0</v>
      </c>
      <c r="S67" s="36"/>
    </row>
    <row r="68" spans="1:19" ht="18" customHeight="1" x14ac:dyDescent="0.2">
      <c r="A68" s="18"/>
      <c r="B68" s="19"/>
      <c r="C68" s="38">
        <v>7310</v>
      </c>
      <c r="D68" s="21"/>
      <c r="E68" s="162" t="s">
        <v>58</v>
      </c>
      <c r="F68" s="128"/>
      <c r="G68" s="341"/>
      <c r="H68" s="437"/>
      <c r="I68" s="342">
        <f t="shared" si="3"/>
        <v>0</v>
      </c>
      <c r="J68" s="71"/>
      <c r="K68" s="72"/>
      <c r="L68" s="73">
        <v>4911</v>
      </c>
      <c r="M68" s="74"/>
      <c r="N68" s="156" t="s">
        <v>122</v>
      </c>
      <c r="O68" s="128"/>
      <c r="P68" s="363"/>
      <c r="Q68" s="437"/>
      <c r="R68" s="344">
        <f t="shared" si="5"/>
        <v>0</v>
      </c>
      <c r="S68" s="36"/>
    </row>
    <row r="69" spans="1:19" ht="18" customHeight="1" x14ac:dyDescent="0.2">
      <c r="A69" s="18"/>
      <c r="B69" s="19"/>
      <c r="C69" s="38">
        <v>7328</v>
      </c>
      <c r="D69" s="21"/>
      <c r="E69" s="162" t="s">
        <v>59</v>
      </c>
      <c r="F69" s="60"/>
      <c r="G69" s="341"/>
      <c r="H69" s="437"/>
      <c r="I69" s="342">
        <f t="shared" si="3"/>
        <v>0</v>
      </c>
      <c r="J69" s="71"/>
      <c r="K69" s="72"/>
      <c r="L69" s="73">
        <v>4929</v>
      </c>
      <c r="M69" s="74"/>
      <c r="N69" s="156" t="s">
        <v>60</v>
      </c>
      <c r="O69" s="128"/>
      <c r="P69" s="363"/>
      <c r="Q69" s="437"/>
      <c r="R69" s="344">
        <f t="shared" si="5"/>
        <v>0</v>
      </c>
      <c r="S69" s="6"/>
    </row>
    <row r="70" spans="1:19" ht="18" customHeight="1" x14ac:dyDescent="0.2">
      <c r="A70" s="18"/>
      <c r="B70" s="19"/>
      <c r="C70" s="38">
        <v>7344</v>
      </c>
      <c r="D70" s="21"/>
      <c r="E70" s="162" t="s">
        <v>101</v>
      </c>
      <c r="F70" s="134"/>
      <c r="G70" s="341"/>
      <c r="H70" s="437"/>
      <c r="I70" s="342">
        <f t="shared" si="3"/>
        <v>0</v>
      </c>
      <c r="J70" s="71"/>
      <c r="K70" s="72"/>
      <c r="L70" s="73">
        <v>4937</v>
      </c>
      <c r="M70" s="74"/>
      <c r="N70" s="173" t="s">
        <v>11</v>
      </c>
      <c r="O70" s="128"/>
      <c r="P70" s="363"/>
      <c r="Q70" s="437"/>
      <c r="R70" s="344">
        <f t="shared" si="5"/>
        <v>0</v>
      </c>
      <c r="S70" s="6"/>
    </row>
    <row r="71" spans="1:19" ht="18" customHeight="1" x14ac:dyDescent="0.2">
      <c r="A71" s="18"/>
      <c r="B71" s="19"/>
      <c r="C71" s="38"/>
      <c r="D71" s="40"/>
      <c r="E71" s="234"/>
      <c r="F71" s="153"/>
      <c r="G71" s="341"/>
      <c r="H71" s="437"/>
      <c r="I71" s="342">
        <f>G71-H71</f>
        <v>0</v>
      </c>
      <c r="J71" s="71"/>
      <c r="K71" s="72"/>
      <c r="L71" s="73">
        <v>4945</v>
      </c>
      <c r="M71" s="107"/>
      <c r="N71" s="178" t="s">
        <v>117</v>
      </c>
      <c r="O71" s="133"/>
      <c r="P71" s="363"/>
      <c r="Q71" s="437"/>
      <c r="R71" s="344">
        <f>P71-Q71</f>
        <v>0</v>
      </c>
      <c r="S71" s="6"/>
    </row>
    <row r="72" spans="1:19" ht="18" customHeight="1" thickBot="1" x14ac:dyDescent="0.25">
      <c r="A72" s="11"/>
      <c r="B72" s="12"/>
      <c r="C72" s="14"/>
      <c r="D72" s="28"/>
      <c r="E72" s="233"/>
      <c r="F72" s="47"/>
      <c r="G72" s="364"/>
      <c r="H72" s="439"/>
      <c r="I72" s="337">
        <f t="shared" si="3"/>
        <v>0</v>
      </c>
      <c r="J72" s="79"/>
      <c r="K72" s="80"/>
      <c r="L72" s="56">
        <v>4952</v>
      </c>
      <c r="M72" s="81"/>
      <c r="N72" s="166" t="s">
        <v>116</v>
      </c>
      <c r="O72" s="142"/>
      <c r="P72" s="362"/>
      <c r="Q72" s="439"/>
      <c r="R72" s="357">
        <f t="shared" si="5"/>
        <v>0</v>
      </c>
      <c r="S72" s="36"/>
    </row>
    <row r="73" spans="1:19" ht="18" customHeight="1" x14ac:dyDescent="0.2">
      <c r="A73" s="35"/>
      <c r="B73" s="16"/>
      <c r="C73" s="17" t="s">
        <v>153</v>
      </c>
      <c r="D73" s="3"/>
      <c r="E73" s="3"/>
      <c r="F73" s="129"/>
      <c r="G73" s="382">
        <f>SUM(G74:G78)</f>
        <v>0</v>
      </c>
      <c r="H73" s="339">
        <f>SUM(H74:H78)</f>
        <v>0</v>
      </c>
      <c r="I73" s="340">
        <f t="shared" si="3"/>
        <v>0</v>
      </c>
      <c r="J73" s="68"/>
      <c r="K73" s="69"/>
      <c r="L73" s="70" t="s">
        <v>155</v>
      </c>
      <c r="M73" s="66"/>
      <c r="N73" s="66"/>
      <c r="O73" s="143"/>
      <c r="P73" s="338">
        <f>SUM(P74:P78)</f>
        <v>0</v>
      </c>
      <c r="Q73" s="339">
        <f>SUM(Q74:Q78)</f>
        <v>0</v>
      </c>
      <c r="R73" s="361">
        <f t="shared" si="5"/>
        <v>0</v>
      </c>
      <c r="S73" s="36"/>
    </row>
    <row r="74" spans="1:19" ht="18" customHeight="1" x14ac:dyDescent="0.2">
      <c r="A74" s="18"/>
      <c r="B74" s="19"/>
      <c r="C74" s="38">
        <v>7518</v>
      </c>
      <c r="D74" s="21"/>
      <c r="E74" s="156" t="s">
        <v>61</v>
      </c>
      <c r="F74" s="60"/>
      <c r="G74" s="341"/>
      <c r="H74" s="343"/>
      <c r="I74" s="342">
        <f t="shared" si="3"/>
        <v>0</v>
      </c>
      <c r="J74" s="71"/>
      <c r="K74" s="72"/>
      <c r="L74" s="73">
        <v>5116</v>
      </c>
      <c r="M74" s="74"/>
      <c r="N74" s="156" t="s">
        <v>62</v>
      </c>
      <c r="O74" s="128"/>
      <c r="P74" s="363"/>
      <c r="Q74" s="437"/>
      <c r="R74" s="344">
        <f t="shared" si="5"/>
        <v>0</v>
      </c>
      <c r="S74" s="36"/>
    </row>
    <row r="75" spans="1:19" ht="18" customHeight="1" x14ac:dyDescent="0.2">
      <c r="A75" s="18"/>
      <c r="B75" s="19"/>
      <c r="C75" s="38">
        <v>7534</v>
      </c>
      <c r="D75" s="21"/>
      <c r="E75" s="156" t="s">
        <v>63</v>
      </c>
      <c r="F75" s="136"/>
      <c r="G75" s="341"/>
      <c r="H75" s="343"/>
      <c r="I75" s="342">
        <f t="shared" si="3"/>
        <v>0</v>
      </c>
      <c r="J75" s="71"/>
      <c r="K75" s="72"/>
      <c r="L75" s="73">
        <v>5140</v>
      </c>
      <c r="M75" s="74"/>
      <c r="N75" s="156" t="s">
        <v>64</v>
      </c>
      <c r="O75" s="134"/>
      <c r="P75" s="363"/>
      <c r="Q75" s="437"/>
      <c r="R75" s="344">
        <f t="shared" si="5"/>
        <v>0</v>
      </c>
      <c r="S75" s="36"/>
    </row>
    <row r="76" spans="1:19" ht="18" customHeight="1" x14ac:dyDescent="0.2">
      <c r="A76" s="18"/>
      <c r="B76" s="19"/>
      <c r="C76" s="38"/>
      <c r="D76" s="21"/>
      <c r="E76" s="156"/>
      <c r="F76" s="60"/>
      <c r="G76" s="341"/>
      <c r="H76" s="343"/>
      <c r="I76" s="342">
        <f t="shared" si="3"/>
        <v>0</v>
      </c>
      <c r="J76" s="71"/>
      <c r="K76" s="72"/>
      <c r="L76" s="91">
        <v>5173</v>
      </c>
      <c r="M76" s="74"/>
      <c r="N76" s="156" t="s">
        <v>65</v>
      </c>
      <c r="O76" s="128"/>
      <c r="P76" s="363"/>
      <c r="Q76" s="437"/>
      <c r="R76" s="344">
        <f t="shared" si="5"/>
        <v>0</v>
      </c>
      <c r="S76" s="36"/>
    </row>
    <row r="77" spans="1:19" ht="18" customHeight="1" x14ac:dyDescent="0.2">
      <c r="A77" s="18"/>
      <c r="B77" s="19"/>
      <c r="C77" s="38"/>
      <c r="D77" s="21"/>
      <c r="E77" s="158"/>
      <c r="F77" s="60"/>
      <c r="G77" s="341"/>
      <c r="H77" s="343"/>
      <c r="I77" s="342">
        <f t="shared" si="3"/>
        <v>0</v>
      </c>
      <c r="J77" s="71"/>
      <c r="K77" s="72"/>
      <c r="L77" s="91">
        <v>5181</v>
      </c>
      <c r="M77" s="74"/>
      <c r="N77" s="156" t="s">
        <v>12</v>
      </c>
      <c r="O77" s="128"/>
      <c r="P77" s="363"/>
      <c r="Q77" s="437"/>
      <c r="R77" s="344">
        <f t="shared" si="5"/>
        <v>0</v>
      </c>
      <c r="S77" s="36"/>
    </row>
    <row r="78" spans="1:19" ht="18" customHeight="1" thickBot="1" x14ac:dyDescent="0.25">
      <c r="A78" s="18"/>
      <c r="B78" s="19"/>
      <c r="C78" s="36"/>
      <c r="D78" s="25"/>
      <c r="E78" s="163"/>
      <c r="F78" s="135"/>
      <c r="G78" s="352"/>
      <c r="H78" s="354"/>
      <c r="I78" s="368">
        <f t="shared" si="3"/>
        <v>0</v>
      </c>
      <c r="J78" s="71"/>
      <c r="K78" s="72"/>
      <c r="L78" s="75"/>
      <c r="M78" s="92"/>
      <c r="N78" s="174"/>
      <c r="O78" s="132"/>
      <c r="P78" s="364"/>
      <c r="Q78" s="441"/>
      <c r="R78" s="368">
        <f t="shared" si="5"/>
        <v>0</v>
      </c>
      <c r="S78" s="36"/>
    </row>
    <row r="79" spans="1:19" ht="18" customHeight="1" thickBot="1" x14ac:dyDescent="0.25">
      <c r="A79" s="61"/>
      <c r="B79" s="62"/>
      <c r="C79" s="65"/>
      <c r="D79" s="62"/>
      <c r="E79" s="63"/>
      <c r="F79" s="137"/>
      <c r="G79" s="383"/>
      <c r="H79" s="384"/>
      <c r="I79" s="385">
        <f t="shared" si="3"/>
        <v>0</v>
      </c>
      <c r="J79" s="94"/>
      <c r="K79" s="95"/>
      <c r="L79" s="96"/>
      <c r="M79" s="95"/>
      <c r="N79" s="65"/>
      <c r="O79" s="150"/>
      <c r="P79" s="376"/>
      <c r="Q79" s="377"/>
      <c r="R79" s="378"/>
      <c r="S79" s="36"/>
    </row>
    <row r="80" spans="1:19" ht="30.75" customHeight="1" thickTop="1" thickBot="1" x14ac:dyDescent="0.25">
      <c r="A80" s="237"/>
      <c r="B80" s="271">
        <v>5</v>
      </c>
      <c r="C80" s="256" t="s">
        <v>143</v>
      </c>
      <c r="D80" s="272"/>
      <c r="E80" s="272"/>
      <c r="F80" s="238"/>
      <c r="G80" s="379">
        <f>G9+G35+G42+G50</f>
        <v>0</v>
      </c>
      <c r="H80" s="460">
        <f>H9+H35+H42+H50</f>
        <v>210000</v>
      </c>
      <c r="I80" s="466"/>
      <c r="J80" s="244"/>
      <c r="K80" s="271">
        <v>4</v>
      </c>
      <c r="L80" s="257" t="s">
        <v>142</v>
      </c>
      <c r="M80" s="181"/>
      <c r="N80" s="181"/>
      <c r="O80" s="246"/>
      <c r="P80" s="379">
        <f>P50+P42+P9</f>
        <v>0</v>
      </c>
      <c r="Q80" s="460">
        <f>Q50+Q42+Q9</f>
        <v>0</v>
      </c>
      <c r="R80" s="465"/>
      <c r="S80" s="36"/>
    </row>
    <row r="81" spans="1:19" ht="57" customHeight="1" thickBot="1" x14ac:dyDescent="0.25">
      <c r="A81" s="316"/>
      <c r="B81" s="317">
        <v>6</v>
      </c>
      <c r="C81" s="318" t="s">
        <v>144</v>
      </c>
      <c r="D81" s="319"/>
      <c r="E81" s="319"/>
      <c r="F81" s="320"/>
      <c r="G81" s="444"/>
      <c r="H81" s="445">
        <f>Q80-H80</f>
        <v>-210000</v>
      </c>
      <c r="I81" s="446">
        <f>R80-I80</f>
        <v>0</v>
      </c>
      <c r="J81" s="491" t="s">
        <v>182</v>
      </c>
      <c r="K81" s="492"/>
      <c r="L81" s="492"/>
      <c r="M81" s="492"/>
      <c r="N81" s="492"/>
      <c r="O81" s="492"/>
      <c r="P81" s="492"/>
      <c r="Q81" s="492"/>
      <c r="R81" s="493"/>
      <c r="S81" s="36"/>
    </row>
    <row r="82" spans="1:19" ht="18" customHeight="1" thickTop="1" thickBot="1" x14ac:dyDescent="0.25">
      <c r="A82" s="24"/>
      <c r="B82" s="5"/>
      <c r="C82" s="6"/>
      <c r="D82" s="6"/>
      <c r="E82" s="6"/>
      <c r="F82" s="6"/>
      <c r="G82" s="241"/>
      <c r="H82" s="241"/>
      <c r="I82" s="277"/>
      <c r="J82" s="75"/>
      <c r="K82" s="242"/>
      <c r="L82" s="48"/>
      <c r="M82" s="89"/>
      <c r="N82" s="89"/>
      <c r="O82" s="89"/>
      <c r="P82" s="241"/>
      <c r="Q82" s="241"/>
      <c r="R82" s="243"/>
      <c r="S82" s="36"/>
    </row>
    <row r="83" spans="1:19" ht="27" customHeight="1" thickBot="1" x14ac:dyDescent="0.25">
      <c r="A83" s="494" t="s">
        <v>151</v>
      </c>
      <c r="B83" s="495"/>
      <c r="C83" s="495"/>
      <c r="D83" s="495"/>
      <c r="E83" s="495"/>
      <c r="F83" s="495"/>
      <c r="G83" s="495"/>
      <c r="H83" s="495"/>
      <c r="I83" s="495"/>
      <c r="J83" s="496" t="s">
        <v>132</v>
      </c>
      <c r="K83" s="495"/>
      <c r="L83" s="495"/>
      <c r="M83" s="495"/>
      <c r="N83" s="495"/>
      <c r="O83" s="495"/>
      <c r="P83" s="495"/>
      <c r="Q83" s="495"/>
      <c r="R83" s="497"/>
      <c r="S83" s="36"/>
    </row>
    <row r="84" spans="1:19" ht="18" customHeight="1" x14ac:dyDescent="0.2">
      <c r="A84" s="474" t="s">
        <v>20</v>
      </c>
      <c r="B84" s="476" t="s">
        <v>21</v>
      </c>
      <c r="C84" s="477"/>
      <c r="D84" s="477"/>
      <c r="E84" s="477"/>
      <c r="F84" s="478"/>
      <c r="G84" s="324" t="str">
        <f>G7</f>
        <v>令和04年度(2021)予算額</v>
      </c>
      <c r="H84" s="325" t="str">
        <f>H7</f>
        <v>令和03年度(2020）予算額</v>
      </c>
      <c r="I84" s="326" t="s">
        <v>22</v>
      </c>
      <c r="J84" s="474" t="s">
        <v>20</v>
      </c>
      <c r="K84" s="476" t="s">
        <v>21</v>
      </c>
      <c r="L84" s="477"/>
      <c r="M84" s="477"/>
      <c r="N84" s="477"/>
      <c r="O84" s="478"/>
      <c r="P84" s="324" t="str">
        <f>G7</f>
        <v>令和04年度(2021)予算額</v>
      </c>
      <c r="Q84" s="325" t="str">
        <f>H7</f>
        <v>令和03年度(2020）予算額</v>
      </c>
      <c r="R84" s="255" t="s">
        <v>22</v>
      </c>
      <c r="S84" s="36"/>
    </row>
    <row r="85" spans="1:19" ht="18" customHeight="1" thickBot="1" x14ac:dyDescent="0.25">
      <c r="A85" s="475"/>
      <c r="B85" s="479"/>
      <c r="C85" s="480"/>
      <c r="D85" s="480"/>
      <c r="E85" s="480"/>
      <c r="F85" s="481"/>
      <c r="G85" s="123" t="s">
        <v>23</v>
      </c>
      <c r="H85" s="448" t="s">
        <v>167</v>
      </c>
      <c r="I85" s="123" t="s">
        <v>24</v>
      </c>
      <c r="J85" s="475"/>
      <c r="K85" s="479"/>
      <c r="L85" s="480"/>
      <c r="M85" s="480"/>
      <c r="N85" s="480"/>
      <c r="O85" s="481"/>
      <c r="P85" s="123" t="s">
        <v>25</v>
      </c>
      <c r="Q85" s="448" t="s">
        <v>168</v>
      </c>
      <c r="R85" s="125" t="s">
        <v>26</v>
      </c>
      <c r="S85" s="36"/>
    </row>
    <row r="86" spans="1:19" ht="23.25" customHeight="1" thickTop="1" thickBot="1" x14ac:dyDescent="0.25">
      <c r="A86" s="15"/>
      <c r="B86" s="288">
        <v>7</v>
      </c>
      <c r="C86" s="289" t="s">
        <v>136</v>
      </c>
      <c r="D86" s="290"/>
      <c r="E86" s="290"/>
      <c r="F86" s="238"/>
      <c r="G86" s="387">
        <f>SUM(G87:G98)</f>
        <v>0</v>
      </c>
      <c r="H86" s="388">
        <f>SUM(H87:H98)</f>
        <v>0</v>
      </c>
      <c r="I86" s="386">
        <f t="shared" ref="I86:I123" si="6">G86-H86</f>
        <v>0</v>
      </c>
      <c r="J86" s="100"/>
      <c r="K86" s="288">
        <v>5</v>
      </c>
      <c r="L86" s="292" t="s">
        <v>147</v>
      </c>
      <c r="M86" s="293"/>
      <c r="N86" s="245"/>
      <c r="O86" s="294"/>
      <c r="P86" s="387">
        <f>SUM(P87:P98)</f>
        <v>0</v>
      </c>
      <c r="Q86" s="388">
        <f>SUM(Q87:Q98)</f>
        <v>0</v>
      </c>
      <c r="R86" s="386">
        <f t="shared" ref="R86:R123" si="7">P86-Q86</f>
        <v>0</v>
      </c>
      <c r="S86" s="39"/>
    </row>
    <row r="87" spans="1:19" ht="17.100000000000001" customHeight="1" x14ac:dyDescent="0.2">
      <c r="A87" s="18"/>
      <c r="B87" s="19"/>
      <c r="C87" s="24"/>
      <c r="D87" s="21"/>
      <c r="E87" s="225" t="s">
        <v>123</v>
      </c>
      <c r="F87" s="60"/>
      <c r="G87" s="363"/>
      <c r="H87" s="437"/>
      <c r="I87" s="342">
        <f t="shared" si="6"/>
        <v>0</v>
      </c>
      <c r="J87" s="71"/>
      <c r="K87" s="72"/>
      <c r="L87" s="89"/>
      <c r="M87" s="74"/>
      <c r="N87" s="156" t="s">
        <v>66</v>
      </c>
      <c r="O87" s="128"/>
      <c r="P87" s="363"/>
      <c r="Q87" s="437"/>
      <c r="R87" s="344">
        <f t="shared" si="7"/>
        <v>0</v>
      </c>
      <c r="S87" s="39"/>
    </row>
    <row r="88" spans="1:19" ht="17.100000000000001" customHeight="1" x14ac:dyDescent="0.2">
      <c r="A88" s="18"/>
      <c r="B88" s="19"/>
      <c r="C88" s="20"/>
      <c r="D88" s="21"/>
      <c r="E88" s="225" t="s">
        <v>124</v>
      </c>
      <c r="F88" s="60"/>
      <c r="G88" s="363"/>
      <c r="H88" s="437"/>
      <c r="I88" s="342">
        <f t="shared" si="6"/>
        <v>0</v>
      </c>
      <c r="J88" s="71"/>
      <c r="K88" s="72"/>
      <c r="L88" s="91"/>
      <c r="M88" s="74"/>
      <c r="N88" s="156" t="s">
        <v>67</v>
      </c>
      <c r="O88" s="128"/>
      <c r="P88" s="363"/>
      <c r="Q88" s="437"/>
      <c r="R88" s="344">
        <f t="shared" si="7"/>
        <v>0</v>
      </c>
      <c r="S88" s="39"/>
    </row>
    <row r="89" spans="1:19" ht="17.100000000000001" customHeight="1" x14ac:dyDescent="0.2">
      <c r="A89" s="18"/>
      <c r="B89" s="19"/>
      <c r="C89" s="20"/>
      <c r="D89" s="21"/>
      <c r="E89" s="215" t="s">
        <v>125</v>
      </c>
      <c r="F89" s="60"/>
      <c r="G89" s="363"/>
      <c r="H89" s="437"/>
      <c r="I89" s="342">
        <f t="shared" si="6"/>
        <v>0</v>
      </c>
      <c r="J89" s="71"/>
      <c r="K89" s="72"/>
      <c r="L89" s="91">
        <v>5439</v>
      </c>
      <c r="M89" s="74"/>
      <c r="N89" s="225" t="s">
        <v>104</v>
      </c>
      <c r="O89" s="128"/>
      <c r="P89" s="363"/>
      <c r="Q89" s="437"/>
      <c r="R89" s="344">
        <f t="shared" si="7"/>
        <v>0</v>
      </c>
      <c r="S89" s="39"/>
    </row>
    <row r="90" spans="1:19" ht="17.100000000000001" customHeight="1" x14ac:dyDescent="0.2">
      <c r="A90" s="18"/>
      <c r="B90" s="19"/>
      <c r="C90" s="20">
        <v>7831</v>
      </c>
      <c r="D90" s="21"/>
      <c r="E90" s="225" t="s">
        <v>102</v>
      </c>
      <c r="F90" s="60"/>
      <c r="G90" s="363"/>
      <c r="H90" s="437"/>
      <c r="I90" s="342">
        <f t="shared" si="6"/>
        <v>0</v>
      </c>
      <c r="J90" s="71"/>
      <c r="K90" s="72"/>
      <c r="L90" s="91">
        <v>5447</v>
      </c>
      <c r="M90" s="74"/>
      <c r="N90" s="156" t="s">
        <v>69</v>
      </c>
      <c r="O90" s="128"/>
      <c r="P90" s="363"/>
      <c r="Q90" s="437"/>
      <c r="R90" s="344">
        <f t="shared" si="7"/>
        <v>0</v>
      </c>
      <c r="S90" s="39"/>
    </row>
    <row r="91" spans="1:19" ht="17.100000000000001" customHeight="1" x14ac:dyDescent="0.2">
      <c r="A91" s="18"/>
      <c r="B91" s="19"/>
      <c r="C91" s="20">
        <v>7849</v>
      </c>
      <c r="D91" s="21"/>
      <c r="E91" s="156" t="s">
        <v>68</v>
      </c>
      <c r="F91" s="60"/>
      <c r="G91" s="363"/>
      <c r="H91" s="437"/>
      <c r="I91" s="342">
        <f t="shared" si="6"/>
        <v>0</v>
      </c>
      <c r="J91" s="71"/>
      <c r="K91" s="72"/>
      <c r="L91" s="91">
        <v>5454</v>
      </c>
      <c r="M91" s="74"/>
      <c r="N91" s="156" t="s">
        <v>105</v>
      </c>
      <c r="O91" s="128"/>
      <c r="P91" s="363"/>
      <c r="Q91" s="437"/>
      <c r="R91" s="344">
        <f t="shared" si="7"/>
        <v>0</v>
      </c>
      <c r="S91" s="39"/>
    </row>
    <row r="92" spans="1:19" ht="17.100000000000001" customHeight="1" x14ac:dyDescent="0.2">
      <c r="A92" s="18"/>
      <c r="B92" s="19"/>
      <c r="C92" s="20">
        <v>7856</v>
      </c>
      <c r="D92" s="21"/>
      <c r="E92" s="156" t="s">
        <v>103</v>
      </c>
      <c r="F92" s="60"/>
      <c r="G92" s="363"/>
      <c r="H92" s="437"/>
      <c r="I92" s="342">
        <f t="shared" si="6"/>
        <v>0</v>
      </c>
      <c r="J92" s="71"/>
      <c r="K92" s="72"/>
      <c r="L92" s="89"/>
      <c r="M92" s="74"/>
      <c r="N92" s="101" t="s">
        <v>13</v>
      </c>
      <c r="O92" s="128"/>
      <c r="P92" s="363"/>
      <c r="Q92" s="437"/>
      <c r="R92" s="344">
        <f t="shared" si="7"/>
        <v>0</v>
      </c>
      <c r="S92" s="39"/>
    </row>
    <row r="93" spans="1:19" ht="17.100000000000001" customHeight="1" x14ac:dyDescent="0.2">
      <c r="A93" s="18"/>
      <c r="B93" s="19"/>
      <c r="C93" s="20">
        <v>7864</v>
      </c>
      <c r="D93" s="21"/>
      <c r="E93" s="156" t="s">
        <v>70</v>
      </c>
      <c r="F93" s="60"/>
      <c r="G93" s="363"/>
      <c r="H93" s="437"/>
      <c r="I93" s="342">
        <f t="shared" si="6"/>
        <v>0</v>
      </c>
      <c r="J93" s="71"/>
      <c r="K93" s="72"/>
      <c r="L93" s="89"/>
      <c r="M93" s="74"/>
      <c r="N93" s="101"/>
      <c r="O93" s="128"/>
      <c r="P93" s="363"/>
      <c r="Q93" s="437"/>
      <c r="R93" s="344">
        <f t="shared" si="7"/>
        <v>0</v>
      </c>
      <c r="S93" s="39"/>
    </row>
    <row r="94" spans="1:19" ht="17.100000000000001" customHeight="1" x14ac:dyDescent="0.2">
      <c r="A94" s="18"/>
      <c r="B94" s="19"/>
      <c r="C94" s="20">
        <v>7872</v>
      </c>
      <c r="D94" s="21"/>
      <c r="E94" s="173" t="s">
        <v>119</v>
      </c>
      <c r="F94" s="60"/>
      <c r="G94" s="363"/>
      <c r="H94" s="437"/>
      <c r="I94" s="342">
        <f t="shared" si="6"/>
        <v>0</v>
      </c>
      <c r="J94" s="71"/>
      <c r="K94" s="72"/>
      <c r="L94" s="89">
        <v>6015</v>
      </c>
      <c r="M94" s="74"/>
      <c r="N94" s="225" t="s">
        <v>106</v>
      </c>
      <c r="O94" s="128"/>
      <c r="P94" s="363"/>
      <c r="Q94" s="437"/>
      <c r="R94" s="344">
        <f t="shared" si="7"/>
        <v>0</v>
      </c>
      <c r="S94" s="39"/>
    </row>
    <row r="95" spans="1:19" ht="17.100000000000001" customHeight="1" x14ac:dyDescent="0.2">
      <c r="A95" s="18"/>
      <c r="B95" s="19"/>
      <c r="C95" s="20">
        <v>7880</v>
      </c>
      <c r="D95" s="21"/>
      <c r="E95" s="156" t="s">
        <v>71</v>
      </c>
      <c r="F95" s="60"/>
      <c r="G95" s="363"/>
      <c r="H95" s="437"/>
      <c r="I95" s="342">
        <f t="shared" si="6"/>
        <v>0</v>
      </c>
      <c r="J95" s="71"/>
      <c r="K95" s="72"/>
      <c r="L95" s="89">
        <v>6031</v>
      </c>
      <c r="M95" s="74"/>
      <c r="N95" s="178" t="s">
        <v>107</v>
      </c>
      <c r="O95" s="151"/>
      <c r="P95" s="363"/>
      <c r="Q95" s="437"/>
      <c r="R95" s="344">
        <f t="shared" si="7"/>
        <v>0</v>
      </c>
      <c r="S95" s="39"/>
    </row>
    <row r="96" spans="1:19" ht="17.100000000000001" customHeight="1" x14ac:dyDescent="0.2">
      <c r="A96" s="18"/>
      <c r="B96" s="19"/>
      <c r="C96" s="20">
        <v>7898</v>
      </c>
      <c r="D96" s="21"/>
      <c r="E96" s="173" t="s">
        <v>108</v>
      </c>
      <c r="F96" s="60"/>
      <c r="G96" s="363"/>
      <c r="H96" s="437"/>
      <c r="I96" s="342">
        <f>G96-H96</f>
        <v>0</v>
      </c>
      <c r="J96" s="71"/>
      <c r="K96" s="72"/>
      <c r="L96" s="91"/>
      <c r="M96" s="74"/>
      <c r="N96" s="101"/>
      <c r="O96" s="151"/>
      <c r="P96" s="363"/>
      <c r="Q96" s="437"/>
      <c r="R96" s="344">
        <f>P96-Q96</f>
        <v>0</v>
      </c>
      <c r="S96" s="39"/>
    </row>
    <row r="97" spans="1:19" ht="17.100000000000001" customHeight="1" x14ac:dyDescent="0.2">
      <c r="A97" s="18"/>
      <c r="B97" s="19"/>
      <c r="C97" s="20">
        <v>7906</v>
      </c>
      <c r="D97" s="21"/>
      <c r="E97" s="156" t="s">
        <v>72</v>
      </c>
      <c r="F97" s="60"/>
      <c r="G97" s="363"/>
      <c r="H97" s="437"/>
      <c r="I97" s="342">
        <f t="shared" si="6"/>
        <v>0</v>
      </c>
      <c r="J97" s="71"/>
      <c r="K97" s="72"/>
      <c r="L97" s="57"/>
      <c r="M97" s="74"/>
      <c r="N97" s="55"/>
      <c r="O97" s="152"/>
      <c r="P97" s="363"/>
      <c r="Q97" s="437"/>
      <c r="R97" s="344">
        <f t="shared" si="7"/>
        <v>0</v>
      </c>
      <c r="S97" s="39"/>
    </row>
    <row r="98" spans="1:19" ht="17.100000000000001" customHeight="1" thickBot="1" x14ac:dyDescent="0.25">
      <c r="A98" s="11"/>
      <c r="B98" s="12"/>
      <c r="C98" s="14"/>
      <c r="D98" s="28"/>
      <c r="E98" s="164"/>
      <c r="F98" s="165"/>
      <c r="G98" s="364"/>
      <c r="H98" s="439"/>
      <c r="I98" s="337">
        <f t="shared" si="6"/>
        <v>0</v>
      </c>
      <c r="J98" s="79"/>
      <c r="K98" s="80"/>
      <c r="L98" s="56"/>
      <c r="M98" s="81"/>
      <c r="N98" s="56"/>
      <c r="O98" s="142"/>
      <c r="P98" s="362"/>
      <c r="Q98" s="439"/>
      <c r="R98" s="357">
        <f t="shared" si="7"/>
        <v>0</v>
      </c>
      <c r="S98" s="39"/>
    </row>
    <row r="99" spans="1:19" ht="24.75" customHeight="1" thickBot="1" x14ac:dyDescent="0.25">
      <c r="A99" s="15"/>
      <c r="B99" s="271">
        <v>8</v>
      </c>
      <c r="C99" s="256" t="s">
        <v>139</v>
      </c>
      <c r="D99" s="272"/>
      <c r="E99" s="286"/>
      <c r="F99" s="263"/>
      <c r="G99" s="447">
        <f>SUM(G100:G105)</f>
        <v>0</v>
      </c>
      <c r="H99" s="389">
        <f>SUM(H100:H105)</f>
        <v>0</v>
      </c>
      <c r="I99" s="355">
        <f t="shared" si="6"/>
        <v>0</v>
      </c>
      <c r="J99" s="100"/>
      <c r="K99" s="271">
        <v>6</v>
      </c>
      <c r="L99" s="295" t="s">
        <v>148</v>
      </c>
      <c r="M99" s="296"/>
      <c r="N99" s="297"/>
      <c r="O99" s="298"/>
      <c r="P99" s="391">
        <f>SUM(P100:P105)</f>
        <v>0</v>
      </c>
      <c r="Q99" s="389">
        <f>SUM(Q100:Q105)</f>
        <v>0</v>
      </c>
      <c r="R99" s="355">
        <f t="shared" si="7"/>
        <v>0</v>
      </c>
      <c r="S99" s="39"/>
    </row>
    <row r="100" spans="1:19" ht="18" customHeight="1" x14ac:dyDescent="0.2">
      <c r="A100" s="18"/>
      <c r="B100" s="19"/>
      <c r="C100" s="36">
        <v>8425</v>
      </c>
      <c r="D100" s="231"/>
      <c r="E100" s="174" t="s">
        <v>109</v>
      </c>
      <c r="F100" s="218"/>
      <c r="G100" s="364"/>
      <c r="H100" s="354"/>
      <c r="I100" s="368">
        <f t="shared" si="6"/>
        <v>0</v>
      </c>
      <c r="J100" s="71"/>
      <c r="K100" s="72"/>
      <c r="L100" s="91">
        <v>5926</v>
      </c>
      <c r="M100" s="76"/>
      <c r="N100" s="174" t="s">
        <v>113</v>
      </c>
      <c r="O100" s="226"/>
      <c r="P100" s="364"/>
      <c r="Q100" s="354"/>
      <c r="R100" s="368">
        <f t="shared" si="7"/>
        <v>0</v>
      </c>
      <c r="S100" s="39"/>
    </row>
    <row r="101" spans="1:19" ht="18" customHeight="1" x14ac:dyDescent="0.2">
      <c r="A101" s="18"/>
      <c r="B101" s="19"/>
      <c r="C101" s="36"/>
      <c r="D101" s="21"/>
      <c r="E101" s="156" t="s">
        <v>115</v>
      </c>
      <c r="F101" s="138"/>
      <c r="G101" s="363"/>
      <c r="H101" s="343"/>
      <c r="I101" s="344"/>
      <c r="J101" s="71"/>
      <c r="K101" s="72"/>
      <c r="L101" s="91"/>
      <c r="M101" s="76"/>
      <c r="N101" s="161" t="s">
        <v>115</v>
      </c>
      <c r="O101" s="226"/>
      <c r="P101" s="364"/>
      <c r="Q101" s="354"/>
      <c r="R101" s="368"/>
      <c r="S101" s="39"/>
    </row>
    <row r="102" spans="1:19" ht="18" customHeight="1" x14ac:dyDescent="0.2">
      <c r="A102" s="18"/>
      <c r="B102" s="19"/>
      <c r="C102" s="36">
        <v>8433</v>
      </c>
      <c r="D102" s="25"/>
      <c r="E102" s="174" t="s">
        <v>110</v>
      </c>
      <c r="F102" s="218"/>
      <c r="G102" s="364"/>
      <c r="H102" s="354"/>
      <c r="I102" s="360">
        <f t="shared" si="6"/>
        <v>0</v>
      </c>
      <c r="J102" s="71"/>
      <c r="K102" s="72"/>
      <c r="L102" s="89">
        <v>5934</v>
      </c>
      <c r="M102" s="92"/>
      <c r="N102" s="232" t="s">
        <v>112</v>
      </c>
      <c r="O102" s="227"/>
      <c r="P102" s="399"/>
      <c r="Q102" s="400"/>
      <c r="R102" s="401">
        <f t="shared" si="7"/>
        <v>0</v>
      </c>
      <c r="S102" s="39"/>
    </row>
    <row r="103" spans="1:19" ht="18" customHeight="1" x14ac:dyDescent="0.2">
      <c r="A103" s="18"/>
      <c r="B103" s="19"/>
      <c r="C103" s="36"/>
      <c r="D103" s="21"/>
      <c r="E103" s="156" t="s">
        <v>115</v>
      </c>
      <c r="F103" s="138"/>
      <c r="G103" s="363"/>
      <c r="H103" s="343"/>
      <c r="I103" s="344"/>
      <c r="J103" s="71"/>
      <c r="K103" s="72"/>
      <c r="L103" s="89"/>
      <c r="M103" s="76"/>
      <c r="N103" s="161" t="s">
        <v>115</v>
      </c>
      <c r="O103" s="226"/>
      <c r="P103" s="364"/>
      <c r="Q103" s="354"/>
      <c r="R103" s="368"/>
      <c r="S103" s="39"/>
    </row>
    <row r="104" spans="1:19" ht="18" customHeight="1" x14ac:dyDescent="0.2">
      <c r="A104" s="18"/>
      <c r="B104" s="19"/>
      <c r="C104" s="36">
        <v>8441</v>
      </c>
      <c r="D104" s="25"/>
      <c r="E104" s="174" t="s">
        <v>111</v>
      </c>
      <c r="F104" s="218"/>
      <c r="G104" s="364"/>
      <c r="H104" s="354"/>
      <c r="I104" s="360">
        <f t="shared" si="6"/>
        <v>0</v>
      </c>
      <c r="J104" s="71"/>
      <c r="K104" s="72"/>
      <c r="L104" s="89">
        <v>5942</v>
      </c>
      <c r="M104" s="92"/>
      <c r="N104" s="232" t="s">
        <v>114</v>
      </c>
      <c r="O104" s="227"/>
      <c r="P104" s="399"/>
      <c r="Q104" s="400"/>
      <c r="R104" s="401">
        <f t="shared" si="7"/>
        <v>0</v>
      </c>
      <c r="S104" s="39"/>
    </row>
    <row r="105" spans="1:19" ht="18" customHeight="1" thickBot="1" x14ac:dyDescent="0.25">
      <c r="A105" s="11"/>
      <c r="B105" s="12"/>
      <c r="C105" s="33"/>
      <c r="D105" s="28"/>
      <c r="E105" s="157" t="s">
        <v>115</v>
      </c>
      <c r="F105" s="228"/>
      <c r="G105" s="362"/>
      <c r="H105" s="346"/>
      <c r="I105" s="357"/>
      <c r="J105" s="79"/>
      <c r="K105" s="80"/>
      <c r="L105" s="99"/>
      <c r="M105" s="81"/>
      <c r="N105" s="157" t="s">
        <v>115</v>
      </c>
      <c r="O105" s="229"/>
      <c r="P105" s="402"/>
      <c r="Q105" s="346"/>
      <c r="R105" s="357"/>
      <c r="S105" s="39"/>
    </row>
    <row r="106" spans="1:19" ht="24.75" customHeight="1" thickBot="1" x14ac:dyDescent="0.25">
      <c r="A106" s="333"/>
      <c r="B106" s="271">
        <v>9</v>
      </c>
      <c r="C106" s="256" t="s">
        <v>140</v>
      </c>
      <c r="D106" s="272"/>
      <c r="E106" s="286"/>
      <c r="F106" s="263"/>
      <c r="G106" s="447">
        <f>SUM(G107:G114)</f>
        <v>0</v>
      </c>
      <c r="H106" s="389">
        <f>SUM(H107:H114)</f>
        <v>0</v>
      </c>
      <c r="I106" s="355">
        <f t="shared" si="6"/>
        <v>0</v>
      </c>
      <c r="J106" s="327"/>
      <c r="K106" s="271">
        <v>7</v>
      </c>
      <c r="L106" s="295" t="s">
        <v>149</v>
      </c>
      <c r="M106" s="296"/>
      <c r="N106" s="297"/>
      <c r="O106" s="298"/>
      <c r="P106" s="391">
        <f>SUM(P107:P114)</f>
        <v>0</v>
      </c>
      <c r="Q106" s="389">
        <f>SUM(Q107:Q114)</f>
        <v>0</v>
      </c>
      <c r="R106" s="355">
        <f t="shared" si="7"/>
        <v>0</v>
      </c>
      <c r="S106" s="6"/>
    </row>
    <row r="107" spans="1:19" ht="17.100000000000001" customHeight="1" x14ac:dyDescent="0.2">
      <c r="A107" s="15"/>
      <c r="B107" s="19"/>
      <c r="C107" s="24">
        <v>8516</v>
      </c>
      <c r="D107" s="21"/>
      <c r="E107" s="219" t="s">
        <v>96</v>
      </c>
      <c r="F107" s="60"/>
      <c r="G107" s="363"/>
      <c r="H107" s="343"/>
      <c r="I107" s="342">
        <f t="shared" si="6"/>
        <v>0</v>
      </c>
      <c r="J107" s="71"/>
      <c r="K107" s="72"/>
      <c r="L107" s="89"/>
      <c r="M107" s="74"/>
      <c r="N107" s="101" t="s">
        <v>146</v>
      </c>
      <c r="O107" s="132"/>
      <c r="P107" s="364"/>
      <c r="Q107" s="343"/>
      <c r="R107" s="344">
        <f t="shared" si="7"/>
        <v>0</v>
      </c>
      <c r="S107" s="39"/>
    </row>
    <row r="108" spans="1:19" ht="17.100000000000001" customHeight="1" x14ac:dyDescent="0.2">
      <c r="A108" s="15"/>
      <c r="B108" s="19"/>
      <c r="C108" s="24">
        <v>8524</v>
      </c>
      <c r="D108" s="21"/>
      <c r="E108" s="173" t="s">
        <v>97</v>
      </c>
      <c r="F108" s="60"/>
      <c r="G108" s="363"/>
      <c r="H108" s="343"/>
      <c r="I108" s="342">
        <f t="shared" si="6"/>
        <v>0</v>
      </c>
      <c r="J108" s="71"/>
      <c r="K108" s="72"/>
      <c r="L108" s="89"/>
      <c r="M108" s="74"/>
      <c r="N108" s="195" t="s">
        <v>73</v>
      </c>
      <c r="O108" s="133"/>
      <c r="P108" s="373"/>
      <c r="Q108" s="343"/>
      <c r="R108" s="344">
        <f t="shared" si="7"/>
        <v>0</v>
      </c>
      <c r="S108" s="39"/>
    </row>
    <row r="109" spans="1:19" ht="17.100000000000001" customHeight="1" x14ac:dyDescent="0.2">
      <c r="A109" s="15"/>
      <c r="B109" s="19"/>
      <c r="C109" s="24"/>
      <c r="D109" s="21"/>
      <c r="E109" s="273" t="s">
        <v>76</v>
      </c>
      <c r="F109" s="60"/>
      <c r="G109" s="363"/>
      <c r="H109" s="343"/>
      <c r="I109" s="342">
        <f t="shared" si="6"/>
        <v>0</v>
      </c>
      <c r="J109" s="71"/>
      <c r="K109" s="72"/>
      <c r="L109" s="89"/>
      <c r="M109" s="74"/>
      <c r="N109" s="195" t="s">
        <v>146</v>
      </c>
      <c r="O109" s="128"/>
      <c r="P109" s="373"/>
      <c r="Q109" s="343"/>
      <c r="R109" s="344">
        <f t="shared" si="7"/>
        <v>0</v>
      </c>
      <c r="S109" s="39"/>
    </row>
    <row r="110" spans="1:19" ht="17.100000000000001" customHeight="1" x14ac:dyDescent="0.2">
      <c r="A110" s="15"/>
      <c r="B110" s="19"/>
      <c r="C110" s="24"/>
      <c r="D110" s="21"/>
      <c r="E110" s="195" t="s">
        <v>76</v>
      </c>
      <c r="F110" s="60"/>
      <c r="G110" s="363"/>
      <c r="H110" s="343"/>
      <c r="I110" s="342">
        <f t="shared" si="6"/>
        <v>0</v>
      </c>
      <c r="J110" s="71"/>
      <c r="K110" s="72"/>
      <c r="L110" s="89"/>
      <c r="M110" s="74"/>
      <c r="N110" s="195" t="s">
        <v>73</v>
      </c>
      <c r="O110" s="128"/>
      <c r="P110" s="373"/>
      <c r="Q110" s="343"/>
      <c r="R110" s="344">
        <f t="shared" si="7"/>
        <v>0</v>
      </c>
      <c r="S110" s="39"/>
    </row>
    <row r="111" spans="1:19" ht="17.100000000000001" customHeight="1" x14ac:dyDescent="0.2">
      <c r="A111" s="15"/>
      <c r="B111" s="19"/>
      <c r="C111" s="24"/>
      <c r="D111" s="21"/>
      <c r="E111" s="195" t="s">
        <v>76</v>
      </c>
      <c r="F111" s="60"/>
      <c r="G111" s="363"/>
      <c r="H111" s="343"/>
      <c r="I111" s="342">
        <f t="shared" si="6"/>
        <v>0</v>
      </c>
      <c r="J111" s="71"/>
      <c r="K111" s="72"/>
      <c r="L111" s="89"/>
      <c r="M111" s="74"/>
      <c r="N111" s="195" t="s">
        <v>73</v>
      </c>
      <c r="O111" s="128"/>
      <c r="P111" s="373"/>
      <c r="Q111" s="343"/>
      <c r="R111" s="344">
        <f t="shared" si="7"/>
        <v>0</v>
      </c>
      <c r="S111" s="39"/>
    </row>
    <row r="112" spans="1:19" ht="17.100000000000001" customHeight="1" x14ac:dyDescent="0.2">
      <c r="A112" s="18"/>
      <c r="B112" s="19"/>
      <c r="C112" s="36"/>
      <c r="D112" s="21"/>
      <c r="E112" s="195" t="s">
        <v>76</v>
      </c>
      <c r="F112" s="128"/>
      <c r="G112" s="363"/>
      <c r="H112" s="343"/>
      <c r="I112" s="342">
        <f t="shared" si="6"/>
        <v>0</v>
      </c>
      <c r="J112" s="71"/>
      <c r="K112" s="72"/>
      <c r="L112" s="89"/>
      <c r="M112" s="74"/>
      <c r="N112" s="195" t="s">
        <v>73</v>
      </c>
      <c r="O112" s="128"/>
      <c r="P112" s="373"/>
      <c r="Q112" s="343"/>
      <c r="R112" s="344">
        <f t="shared" si="7"/>
        <v>0</v>
      </c>
      <c r="S112" s="39"/>
    </row>
    <row r="113" spans="1:19" ht="17.100000000000001" customHeight="1" x14ac:dyDescent="0.2">
      <c r="A113" s="18"/>
      <c r="B113" s="19"/>
      <c r="C113" s="36"/>
      <c r="D113" s="40"/>
      <c r="E113" s="195" t="s">
        <v>76</v>
      </c>
      <c r="F113" s="133"/>
      <c r="G113" s="390"/>
      <c r="H113" s="349"/>
      <c r="I113" s="342">
        <f t="shared" si="6"/>
        <v>0</v>
      </c>
      <c r="J113" s="71"/>
      <c r="K113" s="72"/>
      <c r="L113" s="89"/>
      <c r="M113" s="107"/>
      <c r="N113" s="195" t="s">
        <v>73</v>
      </c>
      <c r="O113" s="133"/>
      <c r="P113" s="373"/>
      <c r="Q113" s="349"/>
      <c r="R113" s="344">
        <f t="shared" si="7"/>
        <v>0</v>
      </c>
      <c r="S113" s="39"/>
    </row>
    <row r="114" spans="1:19" ht="3.75" customHeight="1" thickBot="1" x14ac:dyDescent="0.25">
      <c r="A114" s="11"/>
      <c r="B114" s="12"/>
      <c r="C114" s="33"/>
      <c r="D114" s="28"/>
      <c r="E114" s="102"/>
      <c r="F114" s="47"/>
      <c r="G114" s="362"/>
      <c r="H114" s="346"/>
      <c r="I114" s="337">
        <f t="shared" si="6"/>
        <v>0</v>
      </c>
      <c r="J114" s="79"/>
      <c r="K114" s="80"/>
      <c r="L114" s="99"/>
      <c r="M114" s="81"/>
      <c r="N114" s="102"/>
      <c r="O114" s="131"/>
      <c r="P114" s="402"/>
      <c r="Q114" s="346"/>
      <c r="R114" s="357">
        <f t="shared" si="7"/>
        <v>0</v>
      </c>
      <c r="S114" s="39"/>
    </row>
    <row r="115" spans="1:19" ht="24.75" customHeight="1" thickBot="1" x14ac:dyDescent="0.25">
      <c r="A115" s="15"/>
      <c r="B115" s="284">
        <v>10</v>
      </c>
      <c r="C115" s="285" t="s">
        <v>141</v>
      </c>
      <c r="D115" s="286"/>
      <c r="E115" s="286"/>
      <c r="F115" s="263"/>
      <c r="G115" s="389">
        <f>SUM(G116:G118)</f>
        <v>0</v>
      </c>
      <c r="H115" s="389">
        <f>SUM(H116:H118)</f>
        <v>0</v>
      </c>
      <c r="I115" s="355">
        <f t="shared" si="6"/>
        <v>0</v>
      </c>
      <c r="J115" s="306"/>
      <c r="K115" s="331"/>
      <c r="L115" s="332"/>
      <c r="M115" s="297"/>
      <c r="N115" s="297"/>
      <c r="O115" s="298"/>
      <c r="P115" s="391">
        <f>SUM(P116:P118)</f>
        <v>0</v>
      </c>
      <c r="Q115" s="389">
        <f>SUM(Q116:Q118)</f>
        <v>0</v>
      </c>
      <c r="R115" s="355">
        <f t="shared" si="7"/>
        <v>0</v>
      </c>
      <c r="S115" s="39"/>
    </row>
    <row r="116" spans="1:19" ht="17.100000000000001" customHeight="1" x14ac:dyDescent="0.2">
      <c r="A116" s="18"/>
      <c r="B116" s="19"/>
      <c r="C116" s="24"/>
      <c r="D116" s="21"/>
      <c r="E116" s="53" t="s">
        <v>137</v>
      </c>
      <c r="F116" s="60"/>
      <c r="G116" s="363"/>
      <c r="H116" s="343"/>
      <c r="I116" s="342">
        <f t="shared" si="6"/>
        <v>0</v>
      </c>
      <c r="J116" s="71"/>
      <c r="K116" s="72"/>
      <c r="L116" s="89"/>
      <c r="M116" s="76"/>
      <c r="N116" s="175"/>
      <c r="O116" s="132"/>
      <c r="P116" s="364"/>
      <c r="Q116" s="354"/>
      <c r="R116" s="368">
        <f t="shared" si="7"/>
        <v>0</v>
      </c>
      <c r="S116" s="39"/>
    </row>
    <row r="117" spans="1:19" ht="17.100000000000001" customHeight="1" x14ac:dyDescent="0.2">
      <c r="A117" s="18"/>
      <c r="B117" s="19"/>
      <c r="C117" s="24"/>
      <c r="D117" s="40"/>
      <c r="E117" s="53" t="s">
        <v>138</v>
      </c>
      <c r="F117" s="134"/>
      <c r="G117" s="390"/>
      <c r="H117" s="349"/>
      <c r="I117" s="350">
        <f t="shared" si="6"/>
        <v>0</v>
      </c>
      <c r="J117" s="71"/>
      <c r="K117" s="72"/>
      <c r="L117" s="89"/>
      <c r="M117" s="107"/>
      <c r="N117" s="54"/>
      <c r="O117" s="153"/>
      <c r="P117" s="390"/>
      <c r="Q117" s="349"/>
      <c r="R117" s="350">
        <f t="shared" si="7"/>
        <v>0</v>
      </c>
      <c r="S117" s="39"/>
    </row>
    <row r="118" spans="1:19" ht="17.100000000000001" customHeight="1" thickBot="1" x14ac:dyDescent="0.25">
      <c r="A118" s="311"/>
      <c r="B118" s="12"/>
      <c r="C118" s="27"/>
      <c r="D118" s="28"/>
      <c r="E118" s="13"/>
      <c r="F118" s="303"/>
      <c r="G118" s="362"/>
      <c r="H118" s="346"/>
      <c r="I118" s="337">
        <f t="shared" si="6"/>
        <v>0</v>
      </c>
      <c r="J118" s="79"/>
      <c r="K118" s="80"/>
      <c r="L118" s="99"/>
      <c r="M118" s="81"/>
      <c r="N118" s="43"/>
      <c r="O118" s="131"/>
      <c r="P118" s="402"/>
      <c r="Q118" s="346"/>
      <c r="R118" s="357">
        <f t="shared" si="7"/>
        <v>0</v>
      </c>
      <c r="S118" s="39"/>
    </row>
    <row r="119" spans="1:19" ht="20.100000000000001" customHeight="1" thickBot="1" x14ac:dyDescent="0.25">
      <c r="A119" s="312"/>
      <c r="B119" s="451">
        <v>11</v>
      </c>
      <c r="C119" s="452" t="s">
        <v>145</v>
      </c>
      <c r="D119" s="453"/>
      <c r="E119" s="453"/>
      <c r="F119" s="304"/>
      <c r="G119" s="391">
        <f>G115+G106+G99+G86</f>
        <v>0</v>
      </c>
      <c r="H119" s="461">
        <f>H115+H106+H99+H86</f>
        <v>0</v>
      </c>
      <c r="I119" s="392">
        <f t="shared" si="6"/>
        <v>0</v>
      </c>
      <c r="J119" s="306"/>
      <c r="K119" s="451">
        <v>8</v>
      </c>
      <c r="L119" s="452" t="s">
        <v>150</v>
      </c>
      <c r="M119" s="453"/>
      <c r="N119" s="453"/>
      <c r="O119" s="307"/>
      <c r="P119" s="356">
        <f>P115+P106+P99+P86</f>
        <v>0</v>
      </c>
      <c r="Q119" s="462">
        <f>Q115+Q106+Q99+Q86</f>
        <v>0</v>
      </c>
      <c r="R119" s="403">
        <f t="shared" si="7"/>
        <v>0</v>
      </c>
      <c r="S119" s="39"/>
    </row>
    <row r="120" spans="1:19" ht="20.100000000000001" customHeight="1" thickBot="1" x14ac:dyDescent="0.25">
      <c r="A120" s="287"/>
      <c r="B120" s="284">
        <v>12</v>
      </c>
      <c r="C120" s="285" t="s">
        <v>175</v>
      </c>
      <c r="D120" s="286"/>
      <c r="E120" s="286"/>
      <c r="F120" s="304"/>
      <c r="G120" s="391">
        <f>G119+G80</f>
        <v>0</v>
      </c>
      <c r="H120" s="470">
        <f>H119+H80</f>
        <v>210000</v>
      </c>
      <c r="I120" s="392">
        <f t="shared" si="6"/>
        <v>-210000</v>
      </c>
      <c r="J120" s="306"/>
      <c r="K120" s="284">
        <v>9</v>
      </c>
      <c r="L120" s="285" t="s">
        <v>174</v>
      </c>
      <c r="M120" s="286"/>
      <c r="N120" s="286"/>
      <c r="O120" s="307"/>
      <c r="P120" s="356">
        <f>P119+P80</f>
        <v>0</v>
      </c>
      <c r="Q120" s="469">
        <f>Q119+Q80</f>
        <v>0</v>
      </c>
      <c r="R120" s="403">
        <f t="shared" si="7"/>
        <v>0</v>
      </c>
      <c r="S120" s="39"/>
    </row>
    <row r="121" spans="1:19" ht="20.100000000000001" customHeight="1" thickBot="1" x14ac:dyDescent="0.25">
      <c r="A121" s="287"/>
      <c r="B121" s="271">
        <v>13</v>
      </c>
      <c r="C121" s="256" t="s">
        <v>157</v>
      </c>
      <c r="D121" s="9"/>
      <c r="E121" s="9"/>
      <c r="F121" s="140"/>
      <c r="G121" s="443">
        <f>P121+P120-G120</f>
        <v>-210000</v>
      </c>
      <c r="H121" s="464">
        <f>Q121+Q120-H120</f>
        <v>-210000</v>
      </c>
      <c r="I121" s="395">
        <f t="shared" si="6"/>
        <v>0</v>
      </c>
      <c r="J121" s="103"/>
      <c r="K121" s="271">
        <v>10</v>
      </c>
      <c r="L121" s="256" t="s">
        <v>156</v>
      </c>
      <c r="M121" s="9"/>
      <c r="N121" s="9"/>
      <c r="O121" s="155"/>
      <c r="P121" s="463">
        <f>H121</f>
        <v>-210000</v>
      </c>
      <c r="Q121" s="310"/>
      <c r="R121" s="404">
        <f t="shared" si="7"/>
        <v>-210000</v>
      </c>
      <c r="S121" s="39"/>
    </row>
    <row r="122" spans="1:19" s="430" customFormat="1" ht="157.5" customHeight="1" thickTop="1" thickBot="1" x14ac:dyDescent="0.2">
      <c r="A122" s="421"/>
      <c r="B122" s="422"/>
      <c r="C122" s="423"/>
      <c r="D122" s="424"/>
      <c r="E122" s="424"/>
      <c r="F122" s="425"/>
      <c r="G122" s="432" t="s">
        <v>184</v>
      </c>
      <c r="H122" s="450" t="s">
        <v>185</v>
      </c>
      <c r="I122" s="426"/>
      <c r="J122" s="427"/>
      <c r="K122" s="422"/>
      <c r="L122" s="423"/>
      <c r="M122" s="424"/>
      <c r="N122" s="424"/>
      <c r="O122" s="428"/>
      <c r="P122" s="471" t="s">
        <v>186</v>
      </c>
      <c r="Q122" s="431" t="s">
        <v>183</v>
      </c>
      <c r="R122" s="433"/>
      <c r="S122" s="429"/>
    </row>
    <row r="123" spans="1:19" ht="20.100000000000001" customHeight="1" thickBot="1" x14ac:dyDescent="0.25">
      <c r="A123" s="313"/>
      <c r="B123" s="314">
        <v>14</v>
      </c>
      <c r="C123" s="315" t="s">
        <v>176</v>
      </c>
      <c r="D123" s="10"/>
      <c r="E123" s="10"/>
      <c r="F123" s="139"/>
      <c r="G123" s="393">
        <f>G120+G121</f>
        <v>-210000</v>
      </c>
      <c r="H123" s="394">
        <f>H120+H121</f>
        <v>0</v>
      </c>
      <c r="I123" s="395">
        <f t="shared" si="6"/>
        <v>-210000</v>
      </c>
      <c r="J123" s="104"/>
      <c r="K123" s="314">
        <v>11</v>
      </c>
      <c r="L123" s="315" t="s">
        <v>177</v>
      </c>
      <c r="M123" s="10"/>
      <c r="N123" s="10"/>
      <c r="O123" s="154"/>
      <c r="P123" s="405">
        <f>P121+P120</f>
        <v>-210000</v>
      </c>
      <c r="Q123" s="406">
        <f>Q121+Q120</f>
        <v>0</v>
      </c>
      <c r="R123" s="407">
        <f t="shared" si="7"/>
        <v>-210000</v>
      </c>
      <c r="S123" s="39"/>
    </row>
    <row r="124" spans="1:19" ht="20.100000000000001" customHeight="1" thickTop="1" x14ac:dyDescent="0.2">
      <c r="A124" s="24"/>
      <c r="B124" s="274"/>
      <c r="C124" s="275"/>
      <c r="D124" s="36"/>
      <c r="E124" s="36"/>
      <c r="F124" s="36"/>
      <c r="G124" s="276"/>
      <c r="H124" s="276"/>
      <c r="I124" s="277"/>
      <c r="J124" s="89"/>
      <c r="K124" s="274"/>
      <c r="L124" s="275"/>
      <c r="M124" s="36"/>
      <c r="N124" s="36"/>
      <c r="O124" s="89"/>
      <c r="P124" s="241"/>
      <c r="Q124" s="241"/>
      <c r="R124" s="243"/>
      <c r="S124" s="39"/>
    </row>
    <row r="125" spans="1:19" x14ac:dyDescent="0.2">
      <c r="A125" s="20"/>
      <c r="B125" s="38"/>
      <c r="C125" s="38"/>
      <c r="D125" s="38"/>
      <c r="E125" s="38"/>
      <c r="F125" s="38"/>
      <c r="G125" s="91"/>
      <c r="H125" s="91"/>
      <c r="I125" s="91"/>
      <c r="J125" s="91"/>
      <c r="K125" s="91"/>
      <c r="L125" s="91"/>
      <c r="M125" s="91"/>
      <c r="N125" s="91"/>
      <c r="O125" s="105"/>
      <c r="P125" s="38"/>
      <c r="Q125" s="38"/>
      <c r="R125" s="38"/>
      <c r="S125" s="34"/>
    </row>
    <row r="126" spans="1:19" x14ac:dyDescent="0.2">
      <c r="A126" s="20"/>
      <c r="E126" s="179"/>
      <c r="G126" s="180" t="str">
        <f>IF(P123-G123="0","一致")</f>
        <v>一致</v>
      </c>
      <c r="H126" s="180" t="str">
        <f>IF(Q123-H123=0,"一致",H123-Q123)</f>
        <v>一致</v>
      </c>
      <c r="I126" s="180" t="str">
        <f>IF(R123-I123="0","一致")</f>
        <v>一致</v>
      </c>
      <c r="J126" s="57"/>
      <c r="K126" s="57"/>
      <c r="P126" s="420"/>
      <c r="Q126" s="482" t="s">
        <v>187</v>
      </c>
      <c r="R126" s="483"/>
      <c r="S126" s="34"/>
    </row>
    <row r="127" spans="1:19" x14ac:dyDescent="0.2">
      <c r="A127" s="20"/>
      <c r="G127" s="419"/>
      <c r="H127" s="1" t="s">
        <v>188</v>
      </c>
      <c r="J127" s="57"/>
      <c r="Q127" s="483"/>
      <c r="R127" s="483"/>
      <c r="S127" s="34"/>
    </row>
    <row r="128" spans="1:19" x14ac:dyDescent="0.2">
      <c r="A128" s="20"/>
      <c r="H128" s="1" t="s">
        <v>161</v>
      </c>
      <c r="Q128" s="483"/>
      <c r="R128" s="483"/>
      <c r="S128" s="34"/>
    </row>
    <row r="129" spans="1:19" x14ac:dyDescent="0.2">
      <c r="A129" s="20"/>
      <c r="H129" s="1" t="s">
        <v>162</v>
      </c>
      <c r="Q129" s="483"/>
      <c r="R129" s="483"/>
      <c r="S129" s="34"/>
    </row>
    <row r="130" spans="1:19" x14ac:dyDescent="0.2">
      <c r="A130" s="20"/>
      <c r="Q130" s="483"/>
      <c r="R130" s="483"/>
      <c r="S130" s="34"/>
    </row>
    <row r="131" spans="1:19" x14ac:dyDescent="0.2">
      <c r="A131" s="20"/>
      <c r="S131" s="34"/>
    </row>
    <row r="132" spans="1:19" x14ac:dyDescent="0.2">
      <c r="A132" s="20"/>
      <c r="S132" s="34"/>
    </row>
    <row r="133" spans="1:19" x14ac:dyDescent="0.2">
      <c r="A133" s="20"/>
      <c r="S133" s="34"/>
    </row>
    <row r="134" spans="1:19" x14ac:dyDescent="0.2">
      <c r="A134" s="20"/>
      <c r="S134" s="34"/>
    </row>
    <row r="135" spans="1:19" x14ac:dyDescent="0.2">
      <c r="A135" s="20"/>
      <c r="S135" s="34"/>
    </row>
    <row r="136" spans="1:19" x14ac:dyDescent="0.2">
      <c r="A136" s="20"/>
      <c r="S136" s="34"/>
    </row>
    <row r="137" spans="1:19" x14ac:dyDescent="0.2">
      <c r="A137" s="20"/>
      <c r="J137" s="1" t="s">
        <v>159</v>
      </c>
      <c r="S137" s="34"/>
    </row>
    <row r="138" spans="1:19" x14ac:dyDescent="0.2">
      <c r="A138" s="20"/>
      <c r="S138" s="34"/>
    </row>
    <row r="139" spans="1:19" x14ac:dyDescent="0.2">
      <c r="A139" s="20"/>
      <c r="S139" s="34"/>
    </row>
    <row r="140" spans="1:19" x14ac:dyDescent="0.2">
      <c r="A140" s="20"/>
      <c r="S140" s="34"/>
    </row>
    <row r="141" spans="1:19" x14ac:dyDescent="0.2">
      <c r="A141" s="20"/>
      <c r="S141" s="34"/>
    </row>
    <row r="142" spans="1:19" x14ac:dyDescent="0.2">
      <c r="A142" s="20"/>
      <c r="S142" s="34"/>
    </row>
    <row r="143" spans="1:19" x14ac:dyDescent="0.2">
      <c r="A143" s="20"/>
      <c r="S143" s="34"/>
    </row>
    <row r="144" spans="1:19" x14ac:dyDescent="0.2">
      <c r="A144" s="20"/>
      <c r="S144" s="34"/>
    </row>
    <row r="145" spans="1:19" x14ac:dyDescent="0.2">
      <c r="A145" s="20"/>
      <c r="S145" s="34"/>
    </row>
    <row r="146" spans="1:19" x14ac:dyDescent="0.2">
      <c r="A146" s="20"/>
      <c r="S146" s="34"/>
    </row>
    <row r="147" spans="1:19" x14ac:dyDescent="0.2">
      <c r="A147" s="20"/>
      <c r="S147" s="34"/>
    </row>
    <row r="148" spans="1:19" x14ac:dyDescent="0.2">
      <c r="A148" s="20"/>
      <c r="S148" s="34"/>
    </row>
    <row r="149" spans="1:19" x14ac:dyDescent="0.2">
      <c r="A149" s="20"/>
      <c r="S149" s="34"/>
    </row>
    <row r="150" spans="1:19" x14ac:dyDescent="0.2">
      <c r="A150" s="20"/>
      <c r="S150" s="34"/>
    </row>
    <row r="151" spans="1:19" x14ac:dyDescent="0.2">
      <c r="A151" s="20"/>
      <c r="S151" s="34"/>
    </row>
    <row r="152" spans="1:19" x14ac:dyDescent="0.2">
      <c r="A152" s="20"/>
      <c r="S152" s="34"/>
    </row>
    <row r="153" spans="1:19" x14ac:dyDescent="0.2">
      <c r="A153" s="20"/>
      <c r="S153" s="34"/>
    </row>
    <row r="154" spans="1:19" x14ac:dyDescent="0.2">
      <c r="A154" s="20"/>
      <c r="S154" s="34"/>
    </row>
    <row r="155" spans="1:19" x14ac:dyDescent="0.2">
      <c r="A155" s="20"/>
      <c r="S155" s="34"/>
    </row>
    <row r="156" spans="1:19" x14ac:dyDescent="0.2">
      <c r="A156" s="20"/>
      <c r="S156" s="34"/>
    </row>
    <row r="157" spans="1:19" x14ac:dyDescent="0.2">
      <c r="A157" s="20"/>
      <c r="S157" s="34"/>
    </row>
    <row r="158" spans="1:19" x14ac:dyDescent="0.2">
      <c r="A158" s="20"/>
      <c r="S158" s="34"/>
    </row>
    <row r="159" spans="1:19" x14ac:dyDescent="0.2">
      <c r="A159" s="20"/>
      <c r="S159" s="34"/>
    </row>
    <row r="160" spans="1:19" x14ac:dyDescent="0.2">
      <c r="A160" s="34"/>
      <c r="S160" s="34"/>
    </row>
    <row r="161" spans="1:19" x14ac:dyDescent="0.2">
      <c r="A161" s="34"/>
      <c r="S161" s="34"/>
    </row>
    <row r="162" spans="1:19" x14ac:dyDescent="0.2">
      <c r="S162" s="34"/>
    </row>
    <row r="163" spans="1:19" x14ac:dyDescent="0.2">
      <c r="S163" s="34"/>
    </row>
    <row r="164" spans="1:19" x14ac:dyDescent="0.2">
      <c r="S164" s="34"/>
    </row>
    <row r="165" spans="1:19" x14ac:dyDescent="0.2">
      <c r="S165" s="34"/>
    </row>
    <row r="166" spans="1:19" x14ac:dyDescent="0.2">
      <c r="S166" s="34"/>
    </row>
    <row r="167" spans="1:19" x14ac:dyDescent="0.2">
      <c r="S167" s="34"/>
    </row>
    <row r="168" spans="1:19" x14ac:dyDescent="0.2">
      <c r="S168" s="34"/>
    </row>
    <row r="169" spans="1:19" x14ac:dyDescent="0.2">
      <c r="S169" s="34"/>
    </row>
    <row r="170" spans="1:19" x14ac:dyDescent="0.2">
      <c r="S170" s="34"/>
    </row>
    <row r="171" spans="1:19" x14ac:dyDescent="0.2">
      <c r="S171" s="34"/>
    </row>
    <row r="172" spans="1:19" x14ac:dyDescent="0.2">
      <c r="S172" s="34"/>
    </row>
    <row r="173" spans="1:19" x14ac:dyDescent="0.2">
      <c r="S173" s="34"/>
    </row>
    <row r="174" spans="1:19" x14ac:dyDescent="0.2">
      <c r="S174" s="34"/>
    </row>
    <row r="175" spans="1:19" x14ac:dyDescent="0.2">
      <c r="S175" s="34"/>
    </row>
    <row r="176" spans="1:19" x14ac:dyDescent="0.2">
      <c r="S176" s="34"/>
    </row>
    <row r="177" spans="19:19" x14ac:dyDescent="0.2">
      <c r="S177" s="34"/>
    </row>
    <row r="178" spans="19:19" x14ac:dyDescent="0.2">
      <c r="S178" s="34"/>
    </row>
    <row r="179" spans="19:19" x14ac:dyDescent="0.2">
      <c r="S179" s="34"/>
    </row>
    <row r="180" spans="19:19" x14ac:dyDescent="0.2">
      <c r="S180" s="34"/>
    </row>
    <row r="181" spans="19:19" x14ac:dyDescent="0.2">
      <c r="S181" s="34"/>
    </row>
    <row r="182" spans="19:19" x14ac:dyDescent="0.2">
      <c r="S182" s="34"/>
    </row>
    <row r="183" spans="19:19" x14ac:dyDescent="0.2">
      <c r="S183" s="34"/>
    </row>
    <row r="184" spans="19:19" x14ac:dyDescent="0.2">
      <c r="S184" s="34"/>
    </row>
  </sheetData>
  <autoFilter ref="A1:R81" xr:uid="{00000000-0009-0000-0000-000001000000}">
    <filterColumn colId="15">
      <iconFilter iconSet="3Arrows"/>
    </filterColumn>
  </autoFilter>
  <mergeCells count="20">
    <mergeCell ref="A6:I6"/>
    <mergeCell ref="J6:R6"/>
    <mergeCell ref="A7:A8"/>
    <mergeCell ref="B7:F8"/>
    <mergeCell ref="J7:J8"/>
    <mergeCell ref="K7:O8"/>
    <mergeCell ref="A47:I47"/>
    <mergeCell ref="J47:R47"/>
    <mergeCell ref="A48:A49"/>
    <mergeCell ref="B48:F49"/>
    <mergeCell ref="J48:J49"/>
    <mergeCell ref="K48:O49"/>
    <mergeCell ref="Q126:R130"/>
    <mergeCell ref="J81:R81"/>
    <mergeCell ref="A83:I83"/>
    <mergeCell ref="J83:R83"/>
    <mergeCell ref="A84:A85"/>
    <mergeCell ref="B84:F85"/>
    <mergeCell ref="J84:J85"/>
    <mergeCell ref="K84:O85"/>
  </mergeCells>
  <phoneticPr fontId="17"/>
  <pageMargins left="0.39370078740157483" right="0.19685039370078741" top="0.86614173228346458" bottom="0" header="0.59055118110236227" footer="0.27559055118110237"/>
  <pageSetup paperSize="8" scale="83" fitToHeight="0" orientation="landscape" r:id="rId1"/>
  <headerFooter alignWithMargins="0">
    <oddHeader>&amp;C&amp;"ＭＳ 明朝,太字"&amp;20　収　支　予　算　書
&amp;"ＭＳ 明朝,標準"&amp;16(No.&amp;P)</oddHeader>
  </headerFooter>
  <rowBreaks count="2" manualBreakCount="2">
    <brk id="46" max="17" man="1"/>
    <brk id="82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9FA8E-3178-4B73-AE23-C4D9FE37F3D0}">
  <dimension ref="A1"/>
  <sheetViews>
    <sheetView workbookViewId="0"/>
  </sheetViews>
  <sheetFormatPr defaultRowHeight="13.5" x14ac:dyDescent="0.15"/>
  <sheetData/>
  <phoneticPr fontId="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教会予算（　小教区エクセル入力→印刷用　）</vt:lpstr>
      <vt:lpstr>教会予算（　手書き書き込み用　２０２２年度予算　）</vt:lpstr>
      <vt:lpstr>Sheet1</vt:lpstr>
      <vt:lpstr>'教会予算（　手書き書き込み用　２０２２年度予算　）'!Print_Area</vt:lpstr>
      <vt:lpstr>'教会予算（　小教区エクセル入力→印刷用　）'!Print_Area</vt:lpstr>
      <vt:lpstr>'教会予算（　手書き書き込み用　２０２２年度予算　）'!Print_Area_MI</vt:lpstr>
      <vt:lpstr>'教会予算（　小教区エクセル入力→印刷用　）'!Print_Area_MI</vt:lpstr>
      <vt:lpstr>'教会予算（　手書き書き込み用　２０２２年度予算　）'!Print_Titles</vt:lpstr>
      <vt:lpstr>'教会予算（　小教区エクセル入力→印刷用　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カトリック横浜司教区</dc:creator>
  <cp:lastModifiedBy>kaikei2</cp:lastModifiedBy>
  <cp:lastPrinted>2021-08-11T01:18:51Z</cp:lastPrinted>
  <dcterms:created xsi:type="dcterms:W3CDTF">1999-03-30T00:31:59Z</dcterms:created>
  <dcterms:modified xsi:type="dcterms:W3CDTF">2021-08-11T01:52:41Z</dcterms:modified>
</cp:coreProperties>
</file>